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Plantilla" sheetId="1" r:id="rId1"/>
    <sheet name="Indicadores" sheetId="3" r:id="rId2"/>
    <sheet name="Opción de optimización y metas" sheetId="2" r:id="rId3"/>
  </sheets>
  <calcPr calcId="162913"/>
</workbook>
</file>

<file path=xl/calcChain.xml><?xml version="1.0" encoding="utf-8"?>
<calcChain xmlns="http://schemas.openxmlformats.org/spreadsheetml/2006/main">
  <c r="I3" i="3" l="1"/>
  <c r="J3" i="3"/>
  <c r="K3" i="3"/>
  <c r="I4" i="3"/>
  <c r="J4" i="3"/>
  <c r="K4" i="3"/>
  <c r="I5" i="3"/>
  <c r="J5" i="3"/>
  <c r="K5" i="3"/>
  <c r="I6" i="3"/>
  <c r="J6" i="3"/>
  <c r="K6" i="3"/>
  <c r="I7" i="3"/>
  <c r="J7" i="3"/>
  <c r="K7" i="3"/>
  <c r="I8" i="3"/>
  <c r="J8" i="3"/>
  <c r="K8" i="3"/>
  <c r="I9" i="3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K2" i="3"/>
  <c r="J2" i="3"/>
  <c r="I2" i="3"/>
  <c r="S30" i="1"/>
  <c r="T30" i="1" s="1"/>
  <c r="H30" i="1" s="1"/>
  <c r="R30" i="1"/>
  <c r="S29" i="1"/>
  <c r="T29" i="1" s="1"/>
  <c r="H29" i="1" s="1"/>
  <c r="R29" i="1"/>
  <c r="S28" i="1"/>
  <c r="T28" i="1" s="1"/>
  <c r="H28" i="1" s="1"/>
  <c r="R28" i="1"/>
  <c r="S27" i="1"/>
  <c r="T27" i="1" s="1"/>
  <c r="H27" i="1" s="1"/>
  <c r="R27" i="1"/>
  <c r="S26" i="1"/>
  <c r="T26" i="1" s="1"/>
  <c r="H26" i="1" s="1"/>
  <c r="R26" i="1"/>
  <c r="S25" i="1"/>
  <c r="T25" i="1" s="1"/>
  <c r="H25" i="1" s="1"/>
  <c r="R25" i="1"/>
  <c r="S24" i="1"/>
  <c r="T24" i="1" s="1"/>
  <c r="H24" i="1" s="1"/>
  <c r="R24" i="1"/>
  <c r="S23" i="1"/>
  <c r="T23" i="1" s="1"/>
  <c r="H23" i="1" s="1"/>
  <c r="R23" i="1"/>
  <c r="S22" i="1"/>
  <c r="T22" i="1" s="1"/>
  <c r="H22" i="1" s="1"/>
  <c r="R22" i="1"/>
  <c r="S21" i="1"/>
  <c r="T21" i="1" s="1"/>
  <c r="H21" i="1" s="1"/>
  <c r="R21" i="1"/>
  <c r="S20" i="1"/>
  <c r="T20" i="1" s="1"/>
  <c r="H20" i="1" s="1"/>
  <c r="R20" i="1"/>
  <c r="S19" i="1"/>
  <c r="T19" i="1" s="1"/>
  <c r="H19" i="1" s="1"/>
  <c r="R19" i="1"/>
  <c r="S18" i="1"/>
  <c r="T18" i="1" s="1"/>
  <c r="H18" i="1" s="1"/>
  <c r="R18" i="1"/>
  <c r="S17" i="1"/>
  <c r="T17" i="1" s="1"/>
  <c r="H17" i="1" s="1"/>
  <c r="R17" i="1"/>
  <c r="S16" i="1"/>
  <c r="T16" i="1" s="1"/>
  <c r="H16" i="1" s="1"/>
  <c r="R16" i="1"/>
  <c r="S15" i="1"/>
  <c r="T15" i="1" s="1"/>
  <c r="H15" i="1" s="1"/>
  <c r="R15" i="1"/>
  <c r="S14" i="1"/>
  <c r="T14" i="1" s="1"/>
  <c r="H14" i="1" s="1"/>
  <c r="R14" i="1"/>
  <c r="S13" i="1"/>
  <c r="T13" i="1" s="1"/>
  <c r="H13" i="1" s="1"/>
  <c r="R13" i="1"/>
  <c r="S12" i="1"/>
  <c r="T12" i="1" s="1"/>
  <c r="H12" i="1" s="1"/>
  <c r="R12" i="1"/>
  <c r="T11" i="1"/>
  <c r="H11" i="1"/>
  <c r="S10" i="1"/>
  <c r="T10" i="1" s="1"/>
  <c r="H10" i="1" s="1"/>
  <c r="R10" i="1"/>
  <c r="T9" i="1"/>
  <c r="H9" i="1"/>
  <c r="T8" i="1"/>
  <c r="H8" i="1"/>
  <c r="T7" i="1"/>
  <c r="H7" i="1"/>
  <c r="T6" i="1"/>
  <c r="H6" i="1"/>
  <c r="T5" i="1"/>
  <c r="H5" i="1"/>
  <c r="T4" i="1"/>
  <c r="H4" i="1"/>
  <c r="S3" i="1"/>
  <c r="T3" i="1" s="1"/>
  <c r="H3" i="1" s="1"/>
  <c r="R3" i="1"/>
  <c r="T2" i="1"/>
  <c r="H2" i="1"/>
</calcChain>
</file>

<file path=xl/sharedStrings.xml><?xml version="1.0" encoding="utf-8"?>
<sst xmlns="http://schemas.openxmlformats.org/spreadsheetml/2006/main" count="165" uniqueCount="102">
  <si>
    <t>Fecha</t>
  </si>
  <si>
    <t>Medio</t>
  </si>
  <si>
    <t>OBJETIVO</t>
  </si>
  <si>
    <t>ADS O LANDING</t>
  </si>
  <si>
    <t>VARIABLE</t>
  </si>
  <si>
    <t>Detalles de variable</t>
  </si>
  <si>
    <t>Logrado</t>
  </si>
  <si>
    <t>Inv. Inicial</t>
  </si>
  <si>
    <t>CTR Inicial</t>
  </si>
  <si>
    <t>LTR Inicial</t>
  </si>
  <si>
    <t>CPI/CPC Inicial</t>
  </si>
  <si>
    <t>Fecha Rev</t>
  </si>
  <si>
    <t>Inversión Final</t>
  </si>
  <si>
    <t>CTR Final</t>
  </si>
  <si>
    <t>LTR Final</t>
  </si>
  <si>
    <t>CPI Final  /CPC</t>
  </si>
  <si>
    <t>P. Base</t>
  </si>
  <si>
    <t>P. Nuevo</t>
  </si>
  <si>
    <t>P. Cambio</t>
  </si>
  <si>
    <t>Facebook</t>
  </si>
  <si>
    <t>AUMENTAR CTR%</t>
  </si>
  <si>
    <t>ADS</t>
  </si>
  <si>
    <t>Anuncios: Segmentación geográfica</t>
  </si>
  <si>
    <t>Reducir el tamaño del público, de 6km alrededor a 4km alrededor, de 740.000 personas a 620.000 personas en el alcance potencial</t>
  </si>
  <si>
    <t>LANDINGS</t>
  </si>
  <si>
    <t>Landing page: Ventajas</t>
  </si>
  <si>
    <t>Se cambio una ventaja, alberca por roof garden</t>
  </si>
  <si>
    <t>$4,927.00</t>
  </si>
  <si>
    <t>1.2%</t>
  </si>
  <si>
    <t>6.7%</t>
  </si>
  <si>
    <t>$0.03</t>
  </si>
  <si>
    <t>$3,788.00</t>
  </si>
  <si>
    <t>1.5%</t>
  </si>
  <si>
    <t>7.8%</t>
  </si>
  <si>
    <t>Google</t>
  </si>
  <si>
    <t>AUMENTAR LTR%</t>
  </si>
  <si>
    <t>Key words: Positivas</t>
  </si>
  <si>
    <t>Agragar palabras positivas conforme termino de búsqueda, modifacar anuncio por la ubicación</t>
  </si>
  <si>
    <t>5.22 %</t>
  </si>
  <si>
    <t>Anuncios: Propuesta de valor</t>
  </si>
  <si>
    <t>Modificar PV, agregar precio</t>
  </si>
  <si>
    <t>Landing page: Fotos</t>
  </si>
  <si>
    <t>Se modifico imagen principal</t>
  </si>
  <si>
    <t>Key words: Negativas</t>
  </si>
  <si>
    <t>Se agregaron key words negativas</t>
  </si>
  <si>
    <t>Landing page: Color de botón CTA</t>
  </si>
  <si>
    <t xml:space="preserve">Se cambio color del botón </t>
  </si>
  <si>
    <t>4.91 %</t>
  </si>
  <si>
    <t>Anuncios: Edad</t>
  </si>
  <si>
    <t>Conforme graficos demograficos, se edito a 28 a 60 años</t>
  </si>
  <si>
    <t>Se asignaron mas palabras clave conforme al termino de busqueda</t>
  </si>
  <si>
    <t>Ubicación de CDMX, tlalpan a 5 km</t>
  </si>
  <si>
    <t>VARIABLES LANDING PAGE</t>
  </si>
  <si>
    <t>Propuesta de valor</t>
  </si>
  <si>
    <t>Color de botón CTA</t>
  </si>
  <si>
    <t>Fotos</t>
  </si>
  <si>
    <t>Ventajas</t>
  </si>
  <si>
    <t>Anuncios: Fotos</t>
  </si>
  <si>
    <t>Amenidades</t>
  </si>
  <si>
    <t>Landing page: Propuesta de valor</t>
  </si>
  <si>
    <t>VARIABLES ADS FACEBOOK</t>
  </si>
  <si>
    <t>Propuesta de valor (copy)</t>
  </si>
  <si>
    <t>Edad</t>
  </si>
  <si>
    <t>Landing page: Amenidades</t>
  </si>
  <si>
    <t>Segmentación geográfica</t>
  </si>
  <si>
    <t>CAMPAÑA</t>
  </si>
  <si>
    <t>Campaña 1</t>
  </si>
  <si>
    <t>Campaña 2</t>
  </si>
  <si>
    <t>Campaña 3</t>
  </si>
  <si>
    <t>Campaña 4</t>
  </si>
  <si>
    <t>Campaña 5</t>
  </si>
  <si>
    <t>Campaña 6</t>
  </si>
  <si>
    <t>Campaña 7</t>
  </si>
  <si>
    <t>Campaña 8</t>
  </si>
  <si>
    <t>Campaña 9</t>
  </si>
  <si>
    <t>Campaña 10</t>
  </si>
  <si>
    <t>Inicio del informe</t>
  </si>
  <si>
    <t>Fin del informe</t>
  </si>
  <si>
    <t>Importe gastado (MXN)</t>
  </si>
  <si>
    <t>Impresiones</t>
  </si>
  <si>
    <t>Clics en el enlace</t>
  </si>
  <si>
    <t>Resultados</t>
  </si>
  <si>
    <t>Indicador de resultado</t>
  </si>
  <si>
    <t>Nombre de la campaña</t>
  </si>
  <si>
    <t>NA</t>
  </si>
  <si>
    <t>CTR</t>
  </si>
  <si>
    <t>LTR</t>
  </si>
  <si>
    <t>CPI</t>
  </si>
  <si>
    <t>Campaña 11</t>
  </si>
  <si>
    <t>Campaña 12</t>
  </si>
  <si>
    <t>Campaña 13</t>
  </si>
  <si>
    <t>Campaña 14</t>
  </si>
  <si>
    <t>Campaña 15</t>
  </si>
  <si>
    <t>Casas</t>
  </si>
  <si>
    <t>CTR igual o más de 1%</t>
  </si>
  <si>
    <r>
      <t xml:space="preserve">LTR </t>
    </r>
    <r>
      <rPr>
        <sz val="12"/>
        <color rgb="FF404040"/>
        <rFont val="Arial"/>
        <family val="2"/>
      </rPr>
      <t>igual o más de</t>
    </r>
    <r>
      <rPr>
        <sz val="12"/>
        <color rgb="FF333333"/>
        <rFont val="Arial"/>
        <family val="2"/>
      </rPr>
      <t xml:space="preserve"> 6%</t>
    </r>
  </si>
  <si>
    <t>Departamentos</t>
  </si>
  <si>
    <r>
      <t xml:space="preserve">LTR </t>
    </r>
    <r>
      <rPr>
        <sz val="12"/>
        <color rgb="FF404040"/>
        <rFont val="Arial"/>
        <family val="2"/>
      </rPr>
      <t xml:space="preserve">igual o más de </t>
    </r>
    <r>
      <rPr>
        <sz val="12"/>
        <color rgb="FF333333"/>
        <rFont val="Arial"/>
        <family val="2"/>
      </rPr>
      <t>6%</t>
    </r>
  </si>
  <si>
    <t>Lotes</t>
  </si>
  <si>
    <t>CTR igual o más de 0.6%</t>
  </si>
  <si>
    <t>METAS</t>
  </si>
  <si>
    <t>Casas y Depas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</si>
</sst>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d/m/yyyy"/>
    <numFmt numFmtId="166" formatCode="&quot;$&quot;#,##0"/>
    <numFmt numFmtId="173" formatCode="0.0%"/>
  </numFmts>
  <fonts count="17" x14ac:knownFonts="1">
    <font>
      <sz val="10"/>
      <color rgb="FF000000"/>
      <name val="Arial"/>
    </font>
    <font>
      <b/>
      <sz val="11"/>
      <color rgb="FFFFFFFF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b/>
      <sz val="11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11"/>
      <color rgb="FF000000"/>
      <name val="Century Gothic"/>
      <family val="2"/>
    </font>
    <font>
      <b/>
      <sz val="9"/>
      <color theme="0"/>
      <name val="Century Gothic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2"/>
      <color rgb="FF404040"/>
      <name val="Arial"/>
      <family val="2"/>
    </font>
    <font>
      <sz val="12"/>
      <color rgb="FF333333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935CAC"/>
        <bgColor rgb="FF674EA7"/>
      </patternFill>
    </fill>
    <fill>
      <patternFill patternType="solid">
        <fgColor rgb="FF935CAC"/>
        <bgColor indexed="64"/>
      </patternFill>
    </fill>
    <fill>
      <patternFill patternType="solid">
        <fgColor rgb="FFE5E0F0"/>
        <bgColor rgb="FFD9D2E9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7" fillId="2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wrapText="1"/>
    </xf>
    <xf numFmtId="10" fontId="7" fillId="3" borderId="1" xfId="0" applyNumberFormat="1" applyFont="1" applyFill="1" applyBorder="1" applyAlignment="1">
      <alignment horizontal="center" wrapText="1"/>
    </xf>
    <xf numFmtId="10" fontId="7" fillId="0" borderId="1" xfId="0" applyNumberFormat="1" applyFont="1" applyBorder="1" applyAlignment="1">
      <alignment horizontal="center"/>
    </xf>
    <xf numFmtId="10" fontId="7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8" fillId="0" borderId="1" xfId="0" applyFont="1" applyBorder="1" applyAlignment="1"/>
    <xf numFmtId="4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/>
    </xf>
    <xf numFmtId="14" fontId="7" fillId="6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0" fontId="7" fillId="6" borderId="1" xfId="0" applyNumberFormat="1" applyFont="1" applyFill="1" applyBorder="1" applyAlignment="1">
      <alignment horizontal="center" wrapText="1"/>
    </xf>
    <xf numFmtId="164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0" fontId="7" fillId="6" borderId="1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 wrapText="1"/>
    </xf>
    <xf numFmtId="165" fontId="7" fillId="6" borderId="1" xfId="0" applyNumberFormat="1" applyFont="1" applyFill="1" applyBorder="1" applyAlignment="1">
      <alignment horizontal="center"/>
    </xf>
    <xf numFmtId="166" fontId="7" fillId="6" borderId="1" xfId="0" applyNumberFormat="1" applyFont="1" applyFill="1" applyBorder="1" applyAlignment="1">
      <alignment horizontal="center" wrapText="1"/>
    </xf>
    <xf numFmtId="165" fontId="7" fillId="6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0" fillId="0" borderId="0" xfId="0"/>
    <xf numFmtId="0" fontId="13" fillId="5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wrapText="1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8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2"/>
    </xf>
    <xf numFmtId="0" fontId="12" fillId="5" borderId="0" xfId="0" applyFont="1" applyFill="1" applyAlignment="1">
      <alignment horizontal="left" vertical="center" indent="1"/>
    </xf>
    <xf numFmtId="10" fontId="0" fillId="0" borderId="0" xfId="1" applyNumberFormat="1" applyFont="1" applyAlignment="1">
      <alignment horizontal="center"/>
    </xf>
    <xf numFmtId="14" fontId="16" fillId="7" borderId="0" xfId="0" applyNumberFormat="1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6" fontId="16" fillId="7" borderId="0" xfId="0" applyNumberFormat="1" applyFont="1" applyFill="1" applyAlignment="1">
      <alignment horizontal="center"/>
    </xf>
    <xf numFmtId="3" fontId="16" fillId="7" borderId="0" xfId="0" applyNumberFormat="1" applyFont="1" applyFill="1" applyAlignment="1">
      <alignment horizontal="center"/>
    </xf>
    <xf numFmtId="10" fontId="16" fillId="7" borderId="0" xfId="1" applyNumberFormat="1" applyFont="1" applyFill="1" applyAlignment="1">
      <alignment horizontal="center"/>
    </xf>
    <xf numFmtId="8" fontId="16" fillId="7" borderId="0" xfId="0" applyNumberFormat="1" applyFont="1" applyFill="1" applyAlignment="1">
      <alignment horizontal="center"/>
    </xf>
    <xf numFmtId="0" fontId="16" fillId="7" borderId="0" xfId="0" applyFont="1" applyFill="1"/>
    <xf numFmtId="173" fontId="16" fillId="7" borderId="0" xfId="1" applyNumberFormat="1" applyFont="1" applyFill="1" applyAlignment="1">
      <alignment horizontal="center"/>
    </xf>
    <xf numFmtId="9" fontId="16" fillId="7" borderId="0" xfId="1" applyFont="1" applyFill="1" applyAlignment="1">
      <alignment horizontal="center"/>
    </xf>
    <xf numFmtId="10" fontId="11" fillId="0" borderId="0" xfId="1" applyNumberFormat="1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2">
    <dxf>
      <fill>
        <patternFill patternType="solid">
          <fgColor rgb="FFE06666"/>
          <bgColor rgb="FFE06666"/>
        </patternFill>
      </fill>
    </dxf>
    <dxf>
      <fill>
        <patternFill patternType="solid">
          <fgColor rgb="FF93C47D"/>
          <bgColor rgb="FF93C47D"/>
        </patternFill>
      </fill>
    </dxf>
  </dxfs>
  <tableStyles count="0" defaultTableStyle="TableStyleMedium2" defaultPivotStyle="PivotStyleLight16"/>
  <colors>
    <mruColors>
      <color rgb="FF935CAC"/>
      <color rgb="FFE5E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30"/>
  <sheetViews>
    <sheetView tabSelected="1" workbookViewId="0">
      <selection activeCell="F10" sqref="F10"/>
    </sheetView>
  </sheetViews>
  <sheetFormatPr baseColWidth="10" defaultColWidth="14.42578125" defaultRowHeight="15.75" customHeight="1" x14ac:dyDescent="0.25"/>
  <cols>
    <col min="1" max="1" width="12.85546875" style="12" customWidth="1"/>
    <col min="2" max="2" width="10" style="12" customWidth="1"/>
    <col min="3" max="3" width="11.140625" style="12" customWidth="1"/>
    <col min="4" max="4" width="17" style="12" customWidth="1"/>
    <col min="5" max="5" width="11.28515625" style="12" customWidth="1"/>
    <col min="6" max="6" width="34.140625" style="12" customWidth="1"/>
    <col min="7" max="7" width="65.85546875" style="12" customWidth="1"/>
    <col min="8" max="8" width="9.7109375" style="12" customWidth="1"/>
    <col min="9" max="9" width="11.5703125" style="12" customWidth="1"/>
    <col min="10" max="10" width="11.42578125" style="12" customWidth="1"/>
    <col min="11" max="11" width="10.85546875" style="12" customWidth="1"/>
    <col min="12" max="12" width="17" style="12" customWidth="1"/>
    <col min="13" max="13" width="11.7109375" style="12" customWidth="1"/>
    <col min="14" max="14" width="15.5703125" style="12" customWidth="1"/>
    <col min="15" max="15" width="11" style="12" customWidth="1"/>
    <col min="16" max="16" width="10.28515625" style="12" customWidth="1"/>
    <col min="17" max="17" width="17.7109375" style="12" customWidth="1"/>
    <col min="18" max="18" width="10.42578125" style="12" customWidth="1"/>
    <col min="19" max="19" width="11.28515625" style="12" customWidth="1"/>
    <col min="20" max="20" width="13.140625" style="12" customWidth="1"/>
    <col min="21" max="16384" width="14.42578125" style="12"/>
  </cols>
  <sheetData>
    <row r="1" spans="1:35" s="34" customFormat="1" ht="24.75" customHeight="1" x14ac:dyDescent="0.2">
      <c r="A1" s="28" t="s">
        <v>65</v>
      </c>
      <c r="B1" s="28" t="s">
        <v>0</v>
      </c>
      <c r="C1" s="28" t="s">
        <v>1</v>
      </c>
      <c r="D1" s="28" t="s">
        <v>2</v>
      </c>
      <c r="E1" s="29" t="s">
        <v>3</v>
      </c>
      <c r="F1" s="28" t="s">
        <v>4</v>
      </c>
      <c r="G1" s="28" t="s">
        <v>5</v>
      </c>
      <c r="H1" s="30" t="s">
        <v>6</v>
      </c>
      <c r="I1" s="31" t="s">
        <v>7</v>
      </c>
      <c r="J1" s="32" t="s">
        <v>8</v>
      </c>
      <c r="K1" s="32" t="s">
        <v>9</v>
      </c>
      <c r="L1" s="31" t="s">
        <v>10</v>
      </c>
      <c r="M1" s="31" t="s">
        <v>11</v>
      </c>
      <c r="N1" s="31" t="s">
        <v>12</v>
      </c>
      <c r="O1" s="32" t="s">
        <v>13</v>
      </c>
      <c r="P1" s="32" t="s">
        <v>14</v>
      </c>
      <c r="Q1" s="31" t="s">
        <v>15</v>
      </c>
      <c r="R1" s="28" t="s">
        <v>16</v>
      </c>
      <c r="S1" s="28" t="s">
        <v>17</v>
      </c>
      <c r="T1" s="28" t="s">
        <v>18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ht="29.25" customHeight="1" x14ac:dyDescent="0.25">
      <c r="A2" s="3" t="s">
        <v>66</v>
      </c>
      <c r="B2" s="4">
        <v>43831</v>
      </c>
      <c r="C2" s="3" t="s">
        <v>19</v>
      </c>
      <c r="D2" s="3" t="s">
        <v>20</v>
      </c>
      <c r="E2" s="3" t="s">
        <v>21</v>
      </c>
      <c r="F2" s="3" t="s">
        <v>22</v>
      </c>
      <c r="G2" s="5" t="s">
        <v>23</v>
      </c>
      <c r="H2" s="6" t="str">
        <f t="shared" ref="H2:H30" si="0">IF(T2&gt;99%,"Sí","No")</f>
        <v>Sí</v>
      </c>
      <c r="I2" s="7">
        <v>6177</v>
      </c>
      <c r="J2" s="8">
        <v>8.9999999999999993E-3</v>
      </c>
      <c r="K2" s="8">
        <v>0.11</v>
      </c>
      <c r="L2" s="7">
        <v>0.06</v>
      </c>
      <c r="M2" s="18">
        <v>43837</v>
      </c>
      <c r="N2" s="19">
        <v>7003.07</v>
      </c>
      <c r="O2" s="20">
        <v>0.01</v>
      </c>
      <c r="P2" s="20">
        <v>0.17499999999999999</v>
      </c>
      <c r="Q2" s="19">
        <v>7.0000000000000007E-2</v>
      </c>
      <c r="R2" s="6">
        <v>0.1012</v>
      </c>
      <c r="S2" s="6">
        <v>0.168096</v>
      </c>
      <c r="T2" s="9">
        <f t="shared" ref="T2:T30" si="1">S2/R2</f>
        <v>1.6610276679841898</v>
      </c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5" customHeight="1" x14ac:dyDescent="0.25">
      <c r="A3" s="3" t="s">
        <v>67</v>
      </c>
      <c r="B3" s="4">
        <v>43832</v>
      </c>
      <c r="C3" s="3" t="s">
        <v>19</v>
      </c>
      <c r="D3" s="3" t="s">
        <v>20</v>
      </c>
      <c r="E3" s="3" t="s">
        <v>24</v>
      </c>
      <c r="F3" s="3" t="s">
        <v>25</v>
      </c>
      <c r="G3" s="5" t="s">
        <v>26</v>
      </c>
      <c r="H3" s="6" t="str">
        <f t="shared" si="0"/>
        <v>Sí</v>
      </c>
      <c r="I3" s="13" t="s">
        <v>27</v>
      </c>
      <c r="J3" s="14" t="s">
        <v>28</v>
      </c>
      <c r="K3" s="14" t="s">
        <v>29</v>
      </c>
      <c r="L3" s="13" t="s">
        <v>30</v>
      </c>
      <c r="M3" s="18">
        <v>43838</v>
      </c>
      <c r="N3" s="21" t="s">
        <v>31</v>
      </c>
      <c r="O3" s="22" t="s">
        <v>32</v>
      </c>
      <c r="P3" s="22" t="s">
        <v>33</v>
      </c>
      <c r="Q3" s="21" t="s">
        <v>30</v>
      </c>
      <c r="R3" s="6">
        <f>J3*K3*100</f>
        <v>8.0399999999999999E-2</v>
      </c>
      <c r="S3" s="6">
        <f>O3*P3*100</f>
        <v>0.11700000000000001</v>
      </c>
      <c r="T3" s="9">
        <f t="shared" si="1"/>
        <v>1.455223880597015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5" customHeight="1" x14ac:dyDescent="0.25">
      <c r="A4" s="3" t="s">
        <v>68</v>
      </c>
      <c r="B4" s="4">
        <v>43833</v>
      </c>
      <c r="C4" s="3" t="s">
        <v>34</v>
      </c>
      <c r="D4" s="3" t="s">
        <v>35</v>
      </c>
      <c r="E4" s="3" t="s">
        <v>21</v>
      </c>
      <c r="F4" s="3" t="s">
        <v>36</v>
      </c>
      <c r="G4" s="15" t="s">
        <v>37</v>
      </c>
      <c r="H4" s="6" t="str">
        <f t="shared" si="0"/>
        <v>Sí</v>
      </c>
      <c r="I4" s="7">
        <v>9160</v>
      </c>
      <c r="J4" s="14" t="s">
        <v>38</v>
      </c>
      <c r="K4" s="8">
        <v>3.1E-2</v>
      </c>
      <c r="L4" s="7">
        <v>14.18</v>
      </c>
      <c r="M4" s="18">
        <v>44088</v>
      </c>
      <c r="N4" s="21">
        <v>7969.91</v>
      </c>
      <c r="O4" s="23">
        <v>5.0599999999999999E-2</v>
      </c>
      <c r="P4" s="23">
        <v>3.4000000000000002E-2</v>
      </c>
      <c r="Q4" s="21">
        <v>12.92</v>
      </c>
      <c r="R4" s="9">
        <v>3.1E-2</v>
      </c>
      <c r="S4" s="9">
        <v>3.4000000000000002E-2</v>
      </c>
      <c r="T4" s="9">
        <f t="shared" si="1"/>
        <v>1.0967741935483872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5" customHeight="1" x14ac:dyDescent="0.3">
      <c r="A5" s="3" t="s">
        <v>69</v>
      </c>
      <c r="B5" s="4">
        <v>43834</v>
      </c>
      <c r="C5" s="3" t="s">
        <v>34</v>
      </c>
      <c r="D5" s="3" t="s">
        <v>35</v>
      </c>
      <c r="E5" s="3" t="s">
        <v>21</v>
      </c>
      <c r="F5" s="3" t="s">
        <v>39</v>
      </c>
      <c r="G5" s="5" t="s">
        <v>40</v>
      </c>
      <c r="H5" s="6" t="str">
        <f t="shared" si="0"/>
        <v>Sí</v>
      </c>
      <c r="I5" s="7">
        <v>10731</v>
      </c>
      <c r="J5" s="8">
        <v>0.13700000000000001</v>
      </c>
      <c r="K5" s="8">
        <v>2.58E-2</v>
      </c>
      <c r="L5" s="7">
        <v>15.4</v>
      </c>
      <c r="M5" s="18">
        <v>44088</v>
      </c>
      <c r="N5" s="24">
        <v>8880.2800000000007</v>
      </c>
      <c r="O5" s="20">
        <v>0.1384</v>
      </c>
      <c r="P5" s="20">
        <v>3.5900000000000001E-2</v>
      </c>
      <c r="Q5" s="19">
        <v>18.77</v>
      </c>
      <c r="R5" s="9">
        <v>2.58E-2</v>
      </c>
      <c r="S5" s="9">
        <v>3.5900000000000001E-2</v>
      </c>
      <c r="T5" s="9">
        <f t="shared" si="1"/>
        <v>1.3914728682170543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5" customHeight="1" x14ac:dyDescent="0.25">
      <c r="A6" s="3" t="s">
        <v>70</v>
      </c>
      <c r="B6" s="4">
        <v>43835</v>
      </c>
      <c r="C6" s="3" t="s">
        <v>19</v>
      </c>
      <c r="D6" s="3" t="s">
        <v>35</v>
      </c>
      <c r="E6" s="3" t="s">
        <v>24</v>
      </c>
      <c r="F6" s="3" t="s">
        <v>41</v>
      </c>
      <c r="G6" s="5" t="s">
        <v>42</v>
      </c>
      <c r="H6" s="6" t="str">
        <f t="shared" si="0"/>
        <v>Sí</v>
      </c>
      <c r="I6" s="7">
        <v>7092</v>
      </c>
      <c r="J6" s="8">
        <v>8.0000000000000002E-3</v>
      </c>
      <c r="K6" s="8">
        <v>8.2000000000000003E-2</v>
      </c>
      <c r="L6" s="7">
        <v>0.05</v>
      </c>
      <c r="M6" s="18">
        <v>44075</v>
      </c>
      <c r="N6" s="21">
        <v>7090.76</v>
      </c>
      <c r="O6" s="23">
        <v>8.0000000000000002E-3</v>
      </c>
      <c r="P6" s="23">
        <v>8.4000000000000005E-2</v>
      </c>
      <c r="Q6" s="21">
        <v>0.06</v>
      </c>
      <c r="R6" s="6">
        <v>6.3140000000000002E-2</v>
      </c>
      <c r="S6" s="6">
        <v>6.4910999999999996E-2</v>
      </c>
      <c r="T6" s="9">
        <f t="shared" si="1"/>
        <v>1.0280487804878049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5" customHeight="1" x14ac:dyDescent="0.25">
      <c r="A7" s="3" t="s">
        <v>71</v>
      </c>
      <c r="B7" s="4">
        <v>43836</v>
      </c>
      <c r="C7" s="3" t="s">
        <v>34</v>
      </c>
      <c r="D7" s="3" t="s">
        <v>35</v>
      </c>
      <c r="E7" s="3" t="s">
        <v>21</v>
      </c>
      <c r="F7" s="3" t="s">
        <v>43</v>
      </c>
      <c r="G7" s="5" t="s">
        <v>44</v>
      </c>
      <c r="H7" s="6" t="str">
        <f t="shared" si="0"/>
        <v>Sí</v>
      </c>
      <c r="I7" s="7">
        <v>7183</v>
      </c>
      <c r="J7" s="8">
        <v>0.11600000000000001</v>
      </c>
      <c r="K7" s="8">
        <v>5.5100000000000003E-2</v>
      </c>
      <c r="L7" s="7">
        <v>8.52</v>
      </c>
      <c r="M7" s="18">
        <v>44075</v>
      </c>
      <c r="N7" s="19">
        <v>4743</v>
      </c>
      <c r="O7" s="20">
        <v>0.11899999999999999</v>
      </c>
      <c r="P7" s="20">
        <v>7.9000000000000001E-2</v>
      </c>
      <c r="Q7" s="19">
        <v>0.93</v>
      </c>
      <c r="R7" s="9">
        <v>5.5100000000000003E-2</v>
      </c>
      <c r="S7" s="9">
        <v>7.9000000000000001E-2</v>
      </c>
      <c r="T7" s="9">
        <f t="shared" si="1"/>
        <v>1.4337568058076224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5" customHeight="1" x14ac:dyDescent="0.25">
      <c r="A8" s="3" t="s">
        <v>72</v>
      </c>
      <c r="B8" s="4">
        <v>43837</v>
      </c>
      <c r="C8" s="3" t="s">
        <v>19</v>
      </c>
      <c r="D8" s="3" t="s">
        <v>35</v>
      </c>
      <c r="E8" s="3" t="s">
        <v>24</v>
      </c>
      <c r="F8" s="3" t="s">
        <v>45</v>
      </c>
      <c r="G8" s="5" t="s">
        <v>46</v>
      </c>
      <c r="H8" s="6" t="str">
        <f t="shared" si="0"/>
        <v>No</v>
      </c>
      <c r="I8" s="7">
        <v>3996</v>
      </c>
      <c r="J8" s="8">
        <v>4.8000000000000001E-2</v>
      </c>
      <c r="K8" s="8">
        <v>3.15E-2</v>
      </c>
      <c r="L8" s="7">
        <v>5.1100000000000003</v>
      </c>
      <c r="M8" s="18">
        <v>44088</v>
      </c>
      <c r="N8" s="21">
        <v>3911.1</v>
      </c>
      <c r="O8" s="22" t="s">
        <v>47</v>
      </c>
      <c r="P8" s="23">
        <v>2.6100000000000002E-2</v>
      </c>
      <c r="Q8" s="21">
        <v>5.0999999999999996</v>
      </c>
      <c r="R8" s="9">
        <v>3.15E-2</v>
      </c>
      <c r="S8" s="9">
        <v>2.6100000000000002E-2</v>
      </c>
      <c r="T8" s="9">
        <f t="shared" si="1"/>
        <v>0.82857142857142863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15" customHeight="1" x14ac:dyDescent="0.25">
      <c r="A9" s="3" t="s">
        <v>73</v>
      </c>
      <c r="B9" s="4">
        <v>43838</v>
      </c>
      <c r="C9" s="3" t="s">
        <v>19</v>
      </c>
      <c r="D9" s="3" t="s">
        <v>20</v>
      </c>
      <c r="E9" s="3" t="s">
        <v>21</v>
      </c>
      <c r="F9" s="3" t="s">
        <v>48</v>
      </c>
      <c r="G9" s="5" t="s">
        <v>49</v>
      </c>
      <c r="H9" s="6" t="str">
        <f t="shared" si="0"/>
        <v>Sí</v>
      </c>
      <c r="I9" s="7">
        <v>10205</v>
      </c>
      <c r="J9" s="8">
        <v>7.0000000000000001E-3</v>
      </c>
      <c r="K9" s="8">
        <v>3.1E-2</v>
      </c>
      <c r="L9" s="7">
        <v>0.03</v>
      </c>
      <c r="M9" s="18">
        <v>44061</v>
      </c>
      <c r="N9" s="19">
        <v>10216</v>
      </c>
      <c r="O9" s="20">
        <v>7.0000000000000001E-3</v>
      </c>
      <c r="P9" s="20">
        <v>3.2000000000000001E-2</v>
      </c>
      <c r="Q9" s="19">
        <v>0.03</v>
      </c>
      <c r="R9" s="6">
        <v>2.1080000000000002E-2</v>
      </c>
      <c r="S9" s="6">
        <v>2.2079999999999999E-2</v>
      </c>
      <c r="T9" s="9">
        <f t="shared" si="1"/>
        <v>1.0474383301707779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5" customHeight="1" x14ac:dyDescent="0.25">
      <c r="A10" s="3" t="s">
        <v>74</v>
      </c>
      <c r="B10" s="4">
        <v>43839</v>
      </c>
      <c r="C10" s="3" t="s">
        <v>34</v>
      </c>
      <c r="D10" s="3" t="s">
        <v>35</v>
      </c>
      <c r="E10" s="3" t="s">
        <v>21</v>
      </c>
      <c r="F10" s="3" t="s">
        <v>36</v>
      </c>
      <c r="G10" s="5" t="s">
        <v>50</v>
      </c>
      <c r="H10" s="6" t="str">
        <f t="shared" si="0"/>
        <v>No</v>
      </c>
      <c r="I10" s="7">
        <v>2041</v>
      </c>
      <c r="J10" s="8">
        <v>4.3999999999999997E-2</v>
      </c>
      <c r="K10" s="8">
        <v>5.8999999999999997E-2</v>
      </c>
      <c r="L10" s="7">
        <v>3.35</v>
      </c>
      <c r="M10" s="18">
        <v>44061</v>
      </c>
      <c r="N10" s="19">
        <v>2951</v>
      </c>
      <c r="O10" s="20">
        <v>3.5999999999999997E-2</v>
      </c>
      <c r="P10" s="20">
        <v>4.8000000000000001E-2</v>
      </c>
      <c r="Q10" s="19">
        <v>3.22</v>
      </c>
      <c r="R10" s="9">
        <f>K10</f>
        <v>5.8999999999999997E-2</v>
      </c>
      <c r="S10" s="9">
        <f>P10</f>
        <v>4.8000000000000001E-2</v>
      </c>
      <c r="T10" s="9">
        <f t="shared" si="1"/>
        <v>0.81355932203389836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15" customHeight="1" x14ac:dyDescent="0.25">
      <c r="A11" s="3" t="s">
        <v>75</v>
      </c>
      <c r="B11" s="4">
        <v>43840</v>
      </c>
      <c r="C11" s="3" t="s">
        <v>19</v>
      </c>
      <c r="D11" s="3" t="s">
        <v>20</v>
      </c>
      <c r="E11" s="3" t="s">
        <v>21</v>
      </c>
      <c r="F11" s="3" t="s">
        <v>22</v>
      </c>
      <c r="G11" s="5" t="s">
        <v>51</v>
      </c>
      <c r="H11" s="6" t="str">
        <f t="shared" si="0"/>
        <v>Sí</v>
      </c>
      <c r="I11" s="7">
        <v>12989</v>
      </c>
      <c r="J11" s="8">
        <v>5.0000000000000001E-3</v>
      </c>
      <c r="K11" s="8">
        <v>5.6000000000000001E-2</v>
      </c>
      <c r="L11" s="7">
        <v>0.04</v>
      </c>
      <c r="M11" s="18">
        <v>44047</v>
      </c>
      <c r="N11" s="19">
        <v>13428</v>
      </c>
      <c r="O11" s="20">
        <v>5.0000000000000001E-3</v>
      </c>
      <c r="P11" s="20">
        <v>5.3999999999999999E-2</v>
      </c>
      <c r="Q11" s="19">
        <v>0.04</v>
      </c>
      <c r="R11" s="6">
        <v>2.52E-2</v>
      </c>
      <c r="S11" s="6">
        <v>2.5919999999999999E-2</v>
      </c>
      <c r="T11" s="9">
        <f t="shared" si="1"/>
        <v>1.0285714285714285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13.5" x14ac:dyDescent="0.25">
      <c r="A12" s="3"/>
      <c r="B12" s="4"/>
      <c r="C12" s="4"/>
      <c r="D12" s="3"/>
      <c r="E12" s="3"/>
      <c r="F12" s="3"/>
      <c r="G12" s="5"/>
      <c r="H12" s="6" t="e">
        <f t="shared" si="0"/>
        <v>#DIV/0!</v>
      </c>
      <c r="I12" s="7"/>
      <c r="J12" s="8"/>
      <c r="K12" s="8"/>
      <c r="L12" s="7"/>
      <c r="M12" s="25"/>
      <c r="N12" s="19"/>
      <c r="O12" s="20"/>
      <c r="P12" s="20"/>
      <c r="Q12" s="19"/>
      <c r="R12" s="6">
        <f t="shared" ref="R12:R30" si="2">J12*K12*100</f>
        <v>0</v>
      </c>
      <c r="S12" s="6">
        <f t="shared" ref="S12:S30" si="3">O12*P12*100</f>
        <v>0</v>
      </c>
      <c r="T12" s="9" t="e">
        <f t="shared" si="1"/>
        <v>#DIV/0!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3.5" x14ac:dyDescent="0.25">
      <c r="A13" s="3"/>
      <c r="B13" s="4"/>
      <c r="C13" s="4"/>
      <c r="D13" s="3"/>
      <c r="E13" s="3"/>
      <c r="F13" s="3"/>
      <c r="G13" s="5"/>
      <c r="H13" s="6" t="e">
        <f t="shared" si="0"/>
        <v>#DIV/0!</v>
      </c>
      <c r="I13" s="7"/>
      <c r="J13" s="8"/>
      <c r="K13" s="8"/>
      <c r="L13" s="7"/>
      <c r="M13" s="25"/>
      <c r="N13" s="19"/>
      <c r="O13" s="20"/>
      <c r="P13" s="20"/>
      <c r="Q13" s="19"/>
      <c r="R13" s="6">
        <f t="shared" si="2"/>
        <v>0</v>
      </c>
      <c r="S13" s="6">
        <f t="shared" si="3"/>
        <v>0</v>
      </c>
      <c r="T13" s="9" t="e">
        <f t="shared" si="1"/>
        <v>#DIV/0!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13.5" x14ac:dyDescent="0.25">
      <c r="A14" s="3"/>
      <c r="B14" s="4"/>
      <c r="C14" s="4"/>
      <c r="D14" s="3"/>
      <c r="E14" s="3"/>
      <c r="F14" s="3"/>
      <c r="G14" s="5"/>
      <c r="H14" s="6" t="e">
        <f t="shared" si="0"/>
        <v>#DIV/0!</v>
      </c>
      <c r="I14" s="7"/>
      <c r="J14" s="8"/>
      <c r="K14" s="8"/>
      <c r="L14" s="7"/>
      <c r="M14" s="25"/>
      <c r="N14" s="19"/>
      <c r="O14" s="20"/>
      <c r="P14" s="20"/>
      <c r="Q14" s="19"/>
      <c r="R14" s="6">
        <f t="shared" si="2"/>
        <v>0</v>
      </c>
      <c r="S14" s="6">
        <f t="shared" si="3"/>
        <v>0</v>
      </c>
      <c r="T14" s="9" t="e">
        <f t="shared" si="1"/>
        <v>#DIV/0!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13.5" x14ac:dyDescent="0.25">
      <c r="A15" s="3"/>
      <c r="B15" s="4"/>
      <c r="C15" s="4"/>
      <c r="D15" s="3"/>
      <c r="E15" s="3"/>
      <c r="F15" s="3"/>
      <c r="G15" s="5"/>
      <c r="H15" s="6" t="e">
        <f t="shared" si="0"/>
        <v>#DIV/0!</v>
      </c>
      <c r="I15" s="7"/>
      <c r="J15" s="8"/>
      <c r="K15" s="8"/>
      <c r="L15" s="7"/>
      <c r="M15" s="25"/>
      <c r="N15" s="19"/>
      <c r="O15" s="20"/>
      <c r="P15" s="20"/>
      <c r="Q15" s="19"/>
      <c r="R15" s="6">
        <f t="shared" si="2"/>
        <v>0</v>
      </c>
      <c r="S15" s="6">
        <f t="shared" si="3"/>
        <v>0</v>
      </c>
      <c r="T15" s="9" t="e">
        <f t="shared" si="1"/>
        <v>#DIV/0!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13.5" x14ac:dyDescent="0.25">
      <c r="A16" s="3"/>
      <c r="B16" s="4"/>
      <c r="C16" s="4"/>
      <c r="D16" s="3"/>
      <c r="E16" s="3"/>
      <c r="F16" s="3"/>
      <c r="G16" s="5"/>
      <c r="H16" s="6" t="e">
        <f t="shared" si="0"/>
        <v>#DIV/0!</v>
      </c>
      <c r="I16" s="7"/>
      <c r="J16" s="8"/>
      <c r="K16" s="8"/>
      <c r="L16" s="7"/>
      <c r="M16" s="25"/>
      <c r="N16" s="19"/>
      <c r="O16" s="20"/>
      <c r="P16" s="20"/>
      <c r="Q16" s="19"/>
      <c r="R16" s="6">
        <f t="shared" si="2"/>
        <v>0</v>
      </c>
      <c r="S16" s="6">
        <f t="shared" si="3"/>
        <v>0</v>
      </c>
      <c r="T16" s="9" t="e">
        <f t="shared" si="1"/>
        <v>#DIV/0!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3.5" x14ac:dyDescent="0.25">
      <c r="A17" s="3"/>
      <c r="B17" s="4"/>
      <c r="C17" s="4"/>
      <c r="D17" s="3"/>
      <c r="E17" s="3"/>
      <c r="F17" s="3"/>
      <c r="G17" s="5"/>
      <c r="H17" s="6" t="e">
        <f t="shared" si="0"/>
        <v>#DIV/0!</v>
      </c>
      <c r="I17" s="7"/>
      <c r="J17" s="8"/>
      <c r="K17" s="8"/>
      <c r="L17" s="7"/>
      <c r="M17" s="25"/>
      <c r="N17" s="19"/>
      <c r="O17" s="20"/>
      <c r="P17" s="20"/>
      <c r="Q17" s="19"/>
      <c r="R17" s="6">
        <f t="shared" si="2"/>
        <v>0</v>
      </c>
      <c r="S17" s="6">
        <f t="shared" si="3"/>
        <v>0</v>
      </c>
      <c r="T17" s="9" t="e">
        <f t="shared" si="1"/>
        <v>#DIV/0!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13.5" x14ac:dyDescent="0.25">
      <c r="A18" s="3"/>
      <c r="B18" s="4"/>
      <c r="C18" s="4"/>
      <c r="D18" s="3"/>
      <c r="E18" s="3"/>
      <c r="F18" s="3"/>
      <c r="G18" s="5"/>
      <c r="H18" s="6" t="e">
        <f t="shared" si="0"/>
        <v>#DIV/0!</v>
      </c>
      <c r="I18" s="7"/>
      <c r="J18" s="8"/>
      <c r="K18" s="8"/>
      <c r="L18" s="7"/>
      <c r="M18" s="25"/>
      <c r="N18" s="26"/>
      <c r="O18" s="20"/>
      <c r="P18" s="20"/>
      <c r="Q18" s="19"/>
      <c r="R18" s="6">
        <f t="shared" si="2"/>
        <v>0</v>
      </c>
      <c r="S18" s="6">
        <f t="shared" si="3"/>
        <v>0</v>
      </c>
      <c r="T18" s="9" t="e">
        <f t="shared" si="1"/>
        <v>#DIV/0!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3.5" x14ac:dyDescent="0.25">
      <c r="A19" s="3"/>
      <c r="B19" s="4"/>
      <c r="C19" s="4"/>
      <c r="D19" s="3"/>
      <c r="E19" s="3"/>
      <c r="F19" s="3"/>
      <c r="G19" s="5"/>
      <c r="H19" s="6" t="e">
        <f t="shared" si="0"/>
        <v>#DIV/0!</v>
      </c>
      <c r="I19" s="7"/>
      <c r="J19" s="8"/>
      <c r="K19" s="8"/>
      <c r="L19" s="7"/>
      <c r="M19" s="27"/>
      <c r="N19" s="19"/>
      <c r="O19" s="20"/>
      <c r="P19" s="20"/>
      <c r="Q19" s="19"/>
      <c r="R19" s="6">
        <f t="shared" si="2"/>
        <v>0</v>
      </c>
      <c r="S19" s="6">
        <f t="shared" si="3"/>
        <v>0</v>
      </c>
      <c r="T19" s="9" t="e">
        <f t="shared" si="1"/>
        <v>#DIV/0!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13.5" x14ac:dyDescent="0.25">
      <c r="A20" s="3"/>
      <c r="B20" s="4"/>
      <c r="C20" s="4"/>
      <c r="D20" s="3"/>
      <c r="E20" s="3"/>
      <c r="F20" s="3"/>
      <c r="G20" s="5"/>
      <c r="H20" s="6" t="e">
        <f t="shared" si="0"/>
        <v>#DIV/0!</v>
      </c>
      <c r="I20" s="7"/>
      <c r="J20" s="8"/>
      <c r="K20" s="8"/>
      <c r="L20" s="7"/>
      <c r="M20" s="27"/>
      <c r="N20" s="19"/>
      <c r="O20" s="20"/>
      <c r="P20" s="20"/>
      <c r="Q20" s="19"/>
      <c r="R20" s="6">
        <f t="shared" si="2"/>
        <v>0</v>
      </c>
      <c r="S20" s="6">
        <f t="shared" si="3"/>
        <v>0</v>
      </c>
      <c r="T20" s="9" t="e">
        <f t="shared" si="1"/>
        <v>#DIV/0!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3.5" x14ac:dyDescent="0.25">
      <c r="A21" s="3"/>
      <c r="B21" s="4"/>
      <c r="C21" s="4"/>
      <c r="D21" s="3"/>
      <c r="E21" s="3"/>
      <c r="F21" s="3"/>
      <c r="G21" s="5"/>
      <c r="H21" s="6" t="e">
        <f t="shared" si="0"/>
        <v>#DIV/0!</v>
      </c>
      <c r="I21" s="7"/>
      <c r="J21" s="8"/>
      <c r="K21" s="8"/>
      <c r="L21" s="7"/>
      <c r="M21" s="27"/>
      <c r="N21" s="19"/>
      <c r="O21" s="20"/>
      <c r="P21" s="20"/>
      <c r="Q21" s="19"/>
      <c r="R21" s="6">
        <f t="shared" si="2"/>
        <v>0</v>
      </c>
      <c r="S21" s="6">
        <f t="shared" si="3"/>
        <v>0</v>
      </c>
      <c r="T21" s="9" t="e">
        <f t="shared" si="1"/>
        <v>#DIV/0!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3.5" x14ac:dyDescent="0.25">
      <c r="A22" s="3"/>
      <c r="B22" s="4"/>
      <c r="C22" s="4"/>
      <c r="D22" s="3"/>
      <c r="E22" s="3"/>
      <c r="F22" s="3"/>
      <c r="G22" s="5"/>
      <c r="H22" s="6" t="e">
        <f t="shared" si="0"/>
        <v>#DIV/0!</v>
      </c>
      <c r="I22" s="7"/>
      <c r="J22" s="8"/>
      <c r="K22" s="8"/>
      <c r="L22" s="7"/>
      <c r="M22" s="27"/>
      <c r="N22" s="19"/>
      <c r="O22" s="20"/>
      <c r="P22" s="20"/>
      <c r="Q22" s="19"/>
      <c r="R22" s="6">
        <f t="shared" si="2"/>
        <v>0</v>
      </c>
      <c r="S22" s="6">
        <f t="shared" si="3"/>
        <v>0</v>
      </c>
      <c r="T22" s="9" t="e">
        <f t="shared" si="1"/>
        <v>#DIV/0!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3.5" x14ac:dyDescent="0.25">
      <c r="A23" s="3"/>
      <c r="B23" s="4"/>
      <c r="C23" s="4"/>
      <c r="D23" s="3"/>
      <c r="E23" s="3"/>
      <c r="F23" s="3"/>
      <c r="G23" s="5"/>
      <c r="H23" s="6" t="e">
        <f t="shared" si="0"/>
        <v>#DIV/0!</v>
      </c>
      <c r="I23" s="7"/>
      <c r="J23" s="8"/>
      <c r="K23" s="8"/>
      <c r="L23" s="7"/>
      <c r="M23" s="27"/>
      <c r="N23" s="19"/>
      <c r="O23" s="20"/>
      <c r="P23" s="20"/>
      <c r="Q23" s="19"/>
      <c r="R23" s="6">
        <f t="shared" si="2"/>
        <v>0</v>
      </c>
      <c r="S23" s="6">
        <f t="shared" si="3"/>
        <v>0</v>
      </c>
      <c r="T23" s="9" t="e">
        <f t="shared" si="1"/>
        <v>#DIV/0!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13.5" x14ac:dyDescent="0.25">
      <c r="A24" s="3"/>
      <c r="B24" s="4"/>
      <c r="C24" s="4"/>
      <c r="D24" s="3"/>
      <c r="E24" s="3"/>
      <c r="F24" s="3"/>
      <c r="G24" s="5"/>
      <c r="H24" s="6" t="e">
        <f t="shared" si="0"/>
        <v>#DIV/0!</v>
      </c>
      <c r="I24" s="7"/>
      <c r="J24" s="8"/>
      <c r="K24" s="8"/>
      <c r="L24" s="7"/>
      <c r="M24" s="27"/>
      <c r="N24" s="19"/>
      <c r="O24" s="20"/>
      <c r="P24" s="20"/>
      <c r="Q24" s="19"/>
      <c r="R24" s="6">
        <f t="shared" si="2"/>
        <v>0</v>
      </c>
      <c r="S24" s="6">
        <f t="shared" si="3"/>
        <v>0</v>
      </c>
      <c r="T24" s="9" t="e">
        <f t="shared" si="1"/>
        <v>#DIV/0!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13.5" x14ac:dyDescent="0.25">
      <c r="A25" s="3"/>
      <c r="B25" s="4"/>
      <c r="C25" s="4"/>
      <c r="D25" s="3"/>
      <c r="E25" s="3"/>
      <c r="F25" s="3"/>
      <c r="G25" s="5"/>
      <c r="H25" s="6" t="e">
        <f t="shared" si="0"/>
        <v>#DIV/0!</v>
      </c>
      <c r="I25" s="7"/>
      <c r="J25" s="8"/>
      <c r="K25" s="8"/>
      <c r="L25" s="7"/>
      <c r="M25" s="27"/>
      <c r="N25" s="19"/>
      <c r="O25" s="20"/>
      <c r="P25" s="20"/>
      <c r="Q25" s="19"/>
      <c r="R25" s="6">
        <f t="shared" si="2"/>
        <v>0</v>
      </c>
      <c r="S25" s="6">
        <f t="shared" si="3"/>
        <v>0</v>
      </c>
      <c r="T25" s="9" t="e">
        <f t="shared" si="1"/>
        <v>#DIV/0!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13.5" x14ac:dyDescent="0.25">
      <c r="A26" s="3"/>
      <c r="B26" s="4"/>
      <c r="C26" s="4"/>
      <c r="D26" s="3"/>
      <c r="E26" s="3"/>
      <c r="F26" s="3"/>
      <c r="G26" s="5"/>
      <c r="H26" s="6" t="e">
        <f t="shared" si="0"/>
        <v>#DIV/0!</v>
      </c>
      <c r="I26" s="7"/>
      <c r="J26" s="8"/>
      <c r="K26" s="8"/>
      <c r="L26" s="7"/>
      <c r="M26" s="27"/>
      <c r="N26" s="19"/>
      <c r="O26" s="20"/>
      <c r="P26" s="20"/>
      <c r="Q26" s="19"/>
      <c r="R26" s="6">
        <f t="shared" si="2"/>
        <v>0</v>
      </c>
      <c r="S26" s="6">
        <f t="shared" si="3"/>
        <v>0</v>
      </c>
      <c r="T26" s="9" t="e">
        <f t="shared" si="1"/>
        <v>#DIV/0!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13.5" x14ac:dyDescent="0.25">
      <c r="A27" s="3"/>
      <c r="B27" s="16"/>
      <c r="C27" s="16"/>
      <c r="D27" s="3"/>
      <c r="E27" s="3"/>
      <c r="F27" s="3"/>
      <c r="G27" s="5"/>
      <c r="H27" s="6" t="e">
        <f t="shared" si="0"/>
        <v>#DIV/0!</v>
      </c>
      <c r="I27" s="7"/>
      <c r="J27" s="8"/>
      <c r="K27" s="8"/>
      <c r="L27" s="7"/>
      <c r="M27" s="27"/>
      <c r="N27" s="19"/>
      <c r="O27" s="20"/>
      <c r="P27" s="20"/>
      <c r="Q27" s="19"/>
      <c r="R27" s="6">
        <f t="shared" si="2"/>
        <v>0</v>
      </c>
      <c r="S27" s="6">
        <f t="shared" si="3"/>
        <v>0</v>
      </c>
      <c r="T27" s="9" t="e">
        <f t="shared" si="1"/>
        <v>#DIV/0!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3.5" x14ac:dyDescent="0.25">
      <c r="A28" s="3"/>
      <c r="B28" s="16"/>
      <c r="C28" s="16"/>
      <c r="D28" s="3"/>
      <c r="E28" s="3"/>
      <c r="F28" s="3"/>
      <c r="G28" s="5"/>
      <c r="H28" s="6" t="e">
        <f t="shared" si="0"/>
        <v>#DIV/0!</v>
      </c>
      <c r="I28" s="7"/>
      <c r="J28" s="8"/>
      <c r="K28" s="8"/>
      <c r="L28" s="7"/>
      <c r="M28" s="27"/>
      <c r="N28" s="19"/>
      <c r="O28" s="20"/>
      <c r="P28" s="20"/>
      <c r="Q28" s="19"/>
      <c r="R28" s="6">
        <f t="shared" si="2"/>
        <v>0</v>
      </c>
      <c r="S28" s="6">
        <f t="shared" si="3"/>
        <v>0</v>
      </c>
      <c r="T28" s="9" t="e">
        <f t="shared" si="1"/>
        <v>#DIV/0!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3.5" x14ac:dyDescent="0.25">
      <c r="A29" s="3"/>
      <c r="B29" s="4"/>
      <c r="C29" s="4"/>
      <c r="D29" s="3"/>
      <c r="E29" s="3"/>
      <c r="F29" s="3"/>
      <c r="G29" s="5"/>
      <c r="H29" s="6" t="e">
        <f t="shared" si="0"/>
        <v>#DIV/0!</v>
      </c>
      <c r="I29" s="7"/>
      <c r="J29" s="8"/>
      <c r="K29" s="8"/>
      <c r="L29" s="17"/>
      <c r="M29" s="25"/>
      <c r="N29" s="19"/>
      <c r="O29" s="20"/>
      <c r="P29" s="20"/>
      <c r="Q29" s="19"/>
      <c r="R29" s="6">
        <f t="shared" si="2"/>
        <v>0</v>
      </c>
      <c r="S29" s="6">
        <f t="shared" si="3"/>
        <v>0</v>
      </c>
      <c r="T29" s="9" t="e">
        <f t="shared" si="1"/>
        <v>#DIV/0!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13.5" x14ac:dyDescent="0.25">
      <c r="A30" s="3"/>
      <c r="B30" s="4"/>
      <c r="C30" s="4"/>
      <c r="D30" s="3"/>
      <c r="E30" s="3"/>
      <c r="F30" s="3"/>
      <c r="G30" s="5"/>
      <c r="H30" s="6" t="e">
        <f t="shared" si="0"/>
        <v>#DIV/0!</v>
      </c>
      <c r="I30" s="7"/>
      <c r="J30" s="8"/>
      <c r="K30" s="8"/>
      <c r="L30" s="7"/>
      <c r="M30" s="25"/>
      <c r="N30" s="19"/>
      <c r="O30" s="20"/>
      <c r="P30" s="20"/>
      <c r="Q30" s="19"/>
      <c r="R30" s="6">
        <f t="shared" si="2"/>
        <v>0</v>
      </c>
      <c r="S30" s="6">
        <f t="shared" si="3"/>
        <v>0</v>
      </c>
      <c r="T30" s="9" t="e">
        <f t="shared" si="1"/>
        <v>#DIV/0!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</sheetData>
  <conditionalFormatting sqref="H1:H30">
    <cfRule type="containsText" dxfId="1" priority="1" operator="containsText" text="Sí">
      <formula>NOT(ISERROR(SEARCH(("Sí"),(H1))))</formula>
    </cfRule>
  </conditionalFormatting>
  <conditionalFormatting sqref="H1:H30">
    <cfRule type="containsText" dxfId="0" priority="2" operator="containsText" text="No">
      <formula>NOT(ISERROR(SEARCH(("No"),(H1))))</formula>
    </cfRule>
  </conditionalFormatting>
  <dataValidations count="2">
    <dataValidation type="list" allowBlank="1" showInputMessage="1" prompt="ELEGIR OBJETIVO" sqref="D2:D30">
      <formula1>"AUMENTAR CTR%,AUMENTAR LTR%"</formula1>
    </dataValidation>
    <dataValidation type="list" allowBlank="1" showInputMessage="1" prompt="ELEGIR MEDIO" sqref="E2:E30">
      <formula1>"ADS,LANDINGS"</formula1>
    </dataValidation>
  </dataValidations>
  <pageMargins left="0.7" right="0.7" top="0.75" bottom="0.75" header="0.3" footer="0.3"/>
  <pageSetup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'Opción de optimización y metas'!$B$2:$B$12</xm:f>
          </x14:formula1>
          <xm:sqref>F2:F30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L11" sqref="L11"/>
    </sheetView>
  </sheetViews>
  <sheetFormatPr baseColWidth="10" defaultRowHeight="12.75" x14ac:dyDescent="0.2"/>
  <cols>
    <col min="1" max="1" width="11.85546875" style="35" customWidth="1"/>
    <col min="2" max="2" width="11" style="35" customWidth="1"/>
    <col min="3" max="3" width="28" style="35" customWidth="1"/>
    <col min="4" max="4" width="14.42578125" style="35" customWidth="1"/>
    <col min="5" max="5" width="12.140625" style="35" customWidth="1"/>
    <col min="6" max="7" width="10.7109375" style="35" customWidth="1"/>
    <col min="8" max="8" width="22" style="35" customWidth="1"/>
    <col min="9" max="16384" width="11.42578125" style="35"/>
  </cols>
  <sheetData>
    <row r="1" spans="1:11" s="36" customFormat="1" ht="25.5" customHeight="1" x14ac:dyDescent="0.2">
      <c r="A1" s="36" t="s">
        <v>76</v>
      </c>
      <c r="B1" s="36" t="s">
        <v>77</v>
      </c>
      <c r="C1" s="36" t="s">
        <v>83</v>
      </c>
      <c r="D1" s="36" t="s">
        <v>78</v>
      </c>
      <c r="E1" s="36" t="s">
        <v>79</v>
      </c>
      <c r="F1" s="36" t="s">
        <v>80</v>
      </c>
      <c r="G1" s="36" t="s">
        <v>81</v>
      </c>
      <c r="H1" s="36" t="s">
        <v>82</v>
      </c>
      <c r="I1" s="36" t="s">
        <v>85</v>
      </c>
      <c r="J1" s="36" t="s">
        <v>86</v>
      </c>
      <c r="K1" s="36" t="s">
        <v>87</v>
      </c>
    </row>
    <row r="2" spans="1:11" s="42" customFormat="1" ht="17.100000000000001" customHeight="1" x14ac:dyDescent="0.2">
      <c r="A2" s="38">
        <v>44507</v>
      </c>
      <c r="B2" s="38">
        <v>44538</v>
      </c>
      <c r="C2" s="39" t="s">
        <v>66</v>
      </c>
      <c r="D2" s="40">
        <v>5000</v>
      </c>
      <c r="E2" s="41">
        <v>15000</v>
      </c>
      <c r="F2" s="41">
        <v>2500</v>
      </c>
      <c r="G2" s="42">
        <v>50</v>
      </c>
      <c r="H2" s="39" t="s">
        <v>84</v>
      </c>
      <c r="I2" s="58">
        <f>F2/E2</f>
        <v>0.16666666666666666</v>
      </c>
      <c r="J2" s="58">
        <f>G2/F2</f>
        <v>0.02</v>
      </c>
      <c r="K2" s="44">
        <f>D2/E2</f>
        <v>0.33333333333333331</v>
      </c>
    </row>
    <row r="3" spans="1:11" ht="17.100000000000001" customHeight="1" x14ac:dyDescent="0.2">
      <c r="A3" s="38">
        <v>44507</v>
      </c>
      <c r="B3" s="38">
        <v>44538</v>
      </c>
      <c r="C3" s="39" t="s">
        <v>67</v>
      </c>
      <c r="D3" s="40">
        <v>6000</v>
      </c>
      <c r="E3" s="41">
        <v>14000</v>
      </c>
      <c r="F3" s="41">
        <v>2200</v>
      </c>
      <c r="G3" s="42">
        <v>49</v>
      </c>
      <c r="H3" s="39" t="s">
        <v>84</v>
      </c>
      <c r="I3" s="58">
        <f t="shared" ref="I3:I24" si="0">F3/E3</f>
        <v>0.15714285714285714</v>
      </c>
      <c r="J3" s="58">
        <f t="shared" ref="J3:J24" si="1">G3/F3</f>
        <v>2.2272727272727274E-2</v>
      </c>
      <c r="K3" s="44">
        <f t="shared" ref="K3:K24" si="2">D3/E3</f>
        <v>0.42857142857142855</v>
      </c>
    </row>
    <row r="4" spans="1:11" ht="17.100000000000001" customHeight="1" x14ac:dyDescent="0.2">
      <c r="A4" s="38">
        <v>44507</v>
      </c>
      <c r="B4" s="38">
        <v>44538</v>
      </c>
      <c r="C4" s="39" t="s">
        <v>68</v>
      </c>
      <c r="D4" s="40">
        <v>7000</v>
      </c>
      <c r="E4" s="41">
        <v>13000</v>
      </c>
      <c r="F4" s="41">
        <v>1900</v>
      </c>
      <c r="G4" s="42">
        <v>48</v>
      </c>
      <c r="H4" s="39" t="s">
        <v>84</v>
      </c>
      <c r="I4" s="58">
        <f t="shared" si="0"/>
        <v>0.14615384615384616</v>
      </c>
      <c r="J4" s="58">
        <f t="shared" si="1"/>
        <v>2.5263157894736842E-2</v>
      </c>
      <c r="K4" s="44">
        <f t="shared" si="2"/>
        <v>0.53846153846153844</v>
      </c>
    </row>
    <row r="5" spans="1:11" ht="17.100000000000001" customHeight="1" x14ac:dyDescent="0.2">
      <c r="A5" s="38">
        <v>44507</v>
      </c>
      <c r="B5" s="38">
        <v>44538</v>
      </c>
      <c r="C5" s="39" t="s">
        <v>69</v>
      </c>
      <c r="D5" s="40">
        <v>8000</v>
      </c>
      <c r="E5" s="41">
        <v>12000</v>
      </c>
      <c r="F5" s="41">
        <v>1600</v>
      </c>
      <c r="G5" s="42">
        <v>47</v>
      </c>
      <c r="H5" s="39" t="s">
        <v>84</v>
      </c>
      <c r="I5" s="58">
        <f t="shared" si="0"/>
        <v>0.13333333333333333</v>
      </c>
      <c r="J5" s="58">
        <f t="shared" si="1"/>
        <v>2.9374999999999998E-2</v>
      </c>
      <c r="K5" s="44">
        <f t="shared" si="2"/>
        <v>0.66666666666666663</v>
      </c>
    </row>
    <row r="6" spans="1:11" ht="17.100000000000001" customHeight="1" x14ac:dyDescent="0.2">
      <c r="A6" s="38">
        <v>44507</v>
      </c>
      <c r="B6" s="38">
        <v>44538</v>
      </c>
      <c r="C6" s="39" t="s">
        <v>70</v>
      </c>
      <c r="D6" s="40">
        <v>9000</v>
      </c>
      <c r="E6" s="41">
        <v>11000</v>
      </c>
      <c r="F6" s="41">
        <v>1300</v>
      </c>
      <c r="G6" s="42">
        <v>46</v>
      </c>
      <c r="H6" s="39" t="s">
        <v>84</v>
      </c>
      <c r="I6" s="58">
        <f t="shared" si="0"/>
        <v>0.11818181818181818</v>
      </c>
      <c r="J6" s="58">
        <f t="shared" si="1"/>
        <v>3.5384615384615382E-2</v>
      </c>
      <c r="K6" s="44">
        <f t="shared" si="2"/>
        <v>0.81818181818181823</v>
      </c>
    </row>
    <row r="7" spans="1:11" ht="17.100000000000001" customHeight="1" x14ac:dyDescent="0.2">
      <c r="A7" s="38">
        <v>44507</v>
      </c>
      <c r="B7" s="38">
        <v>44538</v>
      </c>
      <c r="C7" s="39" t="s">
        <v>71</v>
      </c>
      <c r="D7" s="40">
        <v>10000</v>
      </c>
      <c r="E7" s="41">
        <v>10000</v>
      </c>
      <c r="F7" s="41">
        <v>1000</v>
      </c>
      <c r="G7" s="42">
        <v>45</v>
      </c>
      <c r="H7" s="39" t="s">
        <v>84</v>
      </c>
      <c r="I7" s="58">
        <f t="shared" si="0"/>
        <v>0.1</v>
      </c>
      <c r="J7" s="58">
        <f t="shared" si="1"/>
        <v>4.4999999999999998E-2</v>
      </c>
      <c r="K7" s="44">
        <f t="shared" si="2"/>
        <v>1</v>
      </c>
    </row>
    <row r="8" spans="1:11" ht="17.100000000000001" customHeight="1" x14ac:dyDescent="0.2">
      <c r="A8" s="38">
        <v>44507</v>
      </c>
      <c r="B8" s="38">
        <v>44538</v>
      </c>
      <c r="C8" s="39" t="s">
        <v>72</v>
      </c>
      <c r="D8" s="40">
        <v>11000</v>
      </c>
      <c r="E8" s="41">
        <v>9000</v>
      </c>
      <c r="F8" s="41">
        <v>700</v>
      </c>
      <c r="G8" s="42">
        <v>44</v>
      </c>
      <c r="H8" s="39" t="s">
        <v>84</v>
      </c>
      <c r="I8" s="58">
        <f t="shared" si="0"/>
        <v>7.7777777777777779E-2</v>
      </c>
      <c r="J8" s="58">
        <f t="shared" si="1"/>
        <v>6.2857142857142861E-2</v>
      </c>
      <c r="K8" s="44">
        <f t="shared" si="2"/>
        <v>1.2222222222222223</v>
      </c>
    </row>
    <row r="9" spans="1:11" ht="17.100000000000001" customHeight="1" x14ac:dyDescent="0.2">
      <c r="A9" s="38">
        <v>44507</v>
      </c>
      <c r="B9" s="38">
        <v>44538</v>
      </c>
      <c r="C9" s="39" t="s">
        <v>73</v>
      </c>
      <c r="D9" s="40">
        <v>12000</v>
      </c>
      <c r="E9" s="41">
        <v>8000</v>
      </c>
      <c r="F9" s="41">
        <v>400</v>
      </c>
      <c r="G9" s="42">
        <v>43</v>
      </c>
      <c r="H9" s="39" t="s">
        <v>84</v>
      </c>
      <c r="I9" s="58">
        <f t="shared" si="0"/>
        <v>0.05</v>
      </c>
      <c r="J9" s="58">
        <f t="shared" si="1"/>
        <v>0.1075</v>
      </c>
      <c r="K9" s="44">
        <f t="shared" si="2"/>
        <v>1.5</v>
      </c>
    </row>
    <row r="10" spans="1:11" ht="17.100000000000001" customHeight="1" x14ac:dyDescent="0.2">
      <c r="A10" s="38">
        <v>44507</v>
      </c>
      <c r="B10" s="38">
        <v>44538</v>
      </c>
      <c r="C10" s="39" t="s">
        <v>74</v>
      </c>
      <c r="D10" s="40">
        <v>13000</v>
      </c>
      <c r="E10" s="41">
        <v>7000</v>
      </c>
      <c r="F10" s="41">
        <v>100</v>
      </c>
      <c r="G10" s="42">
        <v>42</v>
      </c>
      <c r="H10" s="39" t="s">
        <v>84</v>
      </c>
      <c r="I10" s="58">
        <f t="shared" si="0"/>
        <v>1.4285714285714285E-2</v>
      </c>
      <c r="J10" s="58">
        <f t="shared" si="1"/>
        <v>0.42</v>
      </c>
      <c r="K10" s="44">
        <f t="shared" si="2"/>
        <v>1.8571428571428572</v>
      </c>
    </row>
    <row r="11" spans="1:11" ht="17.100000000000001" customHeight="1" x14ac:dyDescent="0.2">
      <c r="A11" s="38">
        <v>44507</v>
      </c>
      <c r="B11" s="38">
        <v>44538</v>
      </c>
      <c r="C11" s="39" t="s">
        <v>75</v>
      </c>
      <c r="D11" s="40">
        <v>14000</v>
      </c>
      <c r="E11" s="41">
        <v>6000</v>
      </c>
      <c r="F11" s="41">
        <v>200</v>
      </c>
      <c r="G11" s="42">
        <v>41</v>
      </c>
      <c r="H11" s="39" t="s">
        <v>84</v>
      </c>
      <c r="I11" s="58">
        <f t="shared" si="0"/>
        <v>3.3333333333333333E-2</v>
      </c>
      <c r="J11" s="58">
        <f t="shared" si="1"/>
        <v>0.20499999999999999</v>
      </c>
      <c r="K11" s="44">
        <f t="shared" si="2"/>
        <v>2.3333333333333335</v>
      </c>
    </row>
    <row r="12" spans="1:11" ht="17.100000000000001" customHeight="1" x14ac:dyDescent="0.2">
      <c r="A12" s="38">
        <v>44507</v>
      </c>
      <c r="B12" s="38">
        <v>44538</v>
      </c>
      <c r="C12" s="39" t="s">
        <v>88</v>
      </c>
      <c r="D12" s="40">
        <v>15000</v>
      </c>
      <c r="E12" s="41">
        <v>5000</v>
      </c>
      <c r="F12" s="41">
        <v>300</v>
      </c>
      <c r="G12" s="42">
        <v>40</v>
      </c>
      <c r="H12" s="39" t="s">
        <v>84</v>
      </c>
      <c r="I12" s="58">
        <f t="shared" si="0"/>
        <v>0.06</v>
      </c>
      <c r="J12" s="58">
        <f t="shared" si="1"/>
        <v>0.13333333333333333</v>
      </c>
      <c r="K12" s="44">
        <f t="shared" si="2"/>
        <v>3</v>
      </c>
    </row>
    <row r="13" spans="1:11" ht="17.100000000000001" customHeight="1" x14ac:dyDescent="0.2">
      <c r="A13" s="38">
        <v>44507</v>
      </c>
      <c r="B13" s="38">
        <v>44538</v>
      </c>
      <c r="C13" s="39" t="s">
        <v>89</v>
      </c>
      <c r="D13" s="40">
        <v>16000</v>
      </c>
      <c r="E13" s="41">
        <v>4000</v>
      </c>
      <c r="F13" s="41">
        <v>400</v>
      </c>
      <c r="G13" s="42">
        <v>39</v>
      </c>
      <c r="H13" s="39" t="s">
        <v>84</v>
      </c>
      <c r="I13" s="58">
        <f t="shared" si="0"/>
        <v>0.1</v>
      </c>
      <c r="J13" s="58">
        <f t="shared" si="1"/>
        <v>9.7500000000000003E-2</v>
      </c>
      <c r="K13" s="44">
        <f t="shared" si="2"/>
        <v>4</v>
      </c>
    </row>
    <row r="14" spans="1:11" ht="17.100000000000001" customHeight="1" x14ac:dyDescent="0.2">
      <c r="A14" s="38">
        <v>44507</v>
      </c>
      <c r="B14" s="38">
        <v>44538</v>
      </c>
      <c r="C14" s="39" t="s">
        <v>90</v>
      </c>
      <c r="D14" s="40">
        <v>17000</v>
      </c>
      <c r="E14" s="41">
        <v>3000</v>
      </c>
      <c r="F14" s="41">
        <v>500</v>
      </c>
      <c r="G14" s="42">
        <v>38</v>
      </c>
      <c r="H14" s="39" t="s">
        <v>84</v>
      </c>
      <c r="I14" s="58">
        <f t="shared" si="0"/>
        <v>0.16666666666666666</v>
      </c>
      <c r="J14" s="58">
        <f t="shared" si="1"/>
        <v>7.5999999999999998E-2</v>
      </c>
      <c r="K14" s="44">
        <f t="shared" si="2"/>
        <v>5.666666666666667</v>
      </c>
    </row>
    <row r="15" spans="1:11" ht="17.100000000000001" customHeight="1" x14ac:dyDescent="0.2">
      <c r="A15" s="38">
        <v>44507</v>
      </c>
      <c r="B15" s="38">
        <v>44538</v>
      </c>
      <c r="C15" s="39" t="s">
        <v>91</v>
      </c>
      <c r="D15" s="40">
        <v>18000</v>
      </c>
      <c r="E15" s="41">
        <v>2000</v>
      </c>
      <c r="F15" s="41">
        <v>600</v>
      </c>
      <c r="G15" s="42">
        <v>37</v>
      </c>
      <c r="H15" s="39" t="s">
        <v>84</v>
      </c>
      <c r="I15" s="58">
        <f t="shared" si="0"/>
        <v>0.3</v>
      </c>
      <c r="J15" s="58">
        <f t="shared" si="1"/>
        <v>6.1666666666666668E-2</v>
      </c>
      <c r="K15" s="44">
        <f t="shared" si="2"/>
        <v>9</v>
      </c>
    </row>
    <row r="16" spans="1:11" ht="17.100000000000001" customHeight="1" x14ac:dyDescent="0.2">
      <c r="A16" s="38">
        <v>44507</v>
      </c>
      <c r="B16" s="38">
        <v>44538</v>
      </c>
      <c r="C16" s="39" t="s">
        <v>92</v>
      </c>
      <c r="D16" s="40">
        <v>19000</v>
      </c>
      <c r="E16" s="41">
        <v>1000</v>
      </c>
      <c r="F16" s="41">
        <v>700</v>
      </c>
      <c r="G16" s="42">
        <v>36</v>
      </c>
      <c r="H16" s="39" t="s">
        <v>84</v>
      </c>
      <c r="I16" s="58">
        <f t="shared" si="0"/>
        <v>0.7</v>
      </c>
      <c r="J16" s="58">
        <f t="shared" si="1"/>
        <v>5.1428571428571428E-2</v>
      </c>
      <c r="K16" s="44">
        <f t="shared" si="2"/>
        <v>19</v>
      </c>
    </row>
    <row r="17" spans="1:11" ht="17.100000000000001" customHeight="1" x14ac:dyDescent="0.2">
      <c r="A17" s="38"/>
      <c r="B17" s="38"/>
      <c r="C17" s="39"/>
      <c r="D17" s="40"/>
      <c r="E17" s="41"/>
      <c r="F17" s="41"/>
      <c r="G17" s="42"/>
      <c r="H17" s="39"/>
      <c r="I17" s="48"/>
      <c r="J17" s="48"/>
      <c r="K17" s="44"/>
    </row>
    <row r="18" spans="1:11" s="55" customFormat="1" ht="17.100000000000001" customHeight="1" x14ac:dyDescent="0.2">
      <c r="A18" s="49"/>
      <c r="B18" s="49"/>
      <c r="C18" s="50" t="s">
        <v>100</v>
      </c>
      <c r="D18" s="51"/>
      <c r="E18" s="52"/>
      <c r="F18" s="52"/>
      <c r="G18" s="50"/>
      <c r="H18" s="50" t="s">
        <v>101</v>
      </c>
      <c r="I18" s="53">
        <v>0.01</v>
      </c>
      <c r="J18" s="53">
        <v>0.06</v>
      </c>
      <c r="K18" s="54"/>
    </row>
    <row r="19" spans="1:11" s="55" customFormat="1" ht="17.100000000000001" customHeight="1" x14ac:dyDescent="0.2">
      <c r="A19" s="49"/>
      <c r="B19" s="49"/>
      <c r="C19" s="50"/>
      <c r="D19" s="51"/>
      <c r="E19" s="52"/>
      <c r="F19" s="52"/>
      <c r="G19" s="50"/>
      <c r="H19" s="50" t="s">
        <v>98</v>
      </c>
      <c r="I19" s="56">
        <v>6.0000000000000001E-3</v>
      </c>
      <c r="J19" s="57"/>
      <c r="K19" s="54"/>
    </row>
    <row r="20" spans="1:11" ht="17.100000000000001" customHeight="1" x14ac:dyDescent="0.2">
      <c r="A20" s="38"/>
      <c r="B20" s="38"/>
      <c r="C20" s="39"/>
      <c r="D20" s="40"/>
      <c r="E20" s="41"/>
      <c r="F20" s="41"/>
      <c r="G20" s="42"/>
      <c r="H20" s="39"/>
      <c r="I20" s="43"/>
      <c r="J20" s="43"/>
      <c r="K20" s="44"/>
    </row>
    <row r="21" spans="1:11" ht="17.100000000000001" customHeight="1" x14ac:dyDescent="0.2">
      <c r="A21" s="38"/>
      <c r="B21" s="38"/>
      <c r="C21" s="39"/>
      <c r="D21" s="40"/>
      <c r="E21" s="41"/>
      <c r="F21" s="41"/>
      <c r="G21" s="42"/>
      <c r="H21" s="39"/>
      <c r="I21" s="43"/>
      <c r="J21" s="43"/>
      <c r="K21" s="44"/>
    </row>
    <row r="22" spans="1:11" ht="17.100000000000001" customHeight="1" x14ac:dyDescent="0.2">
      <c r="A22" s="38"/>
      <c r="B22" s="38"/>
      <c r="C22" s="39"/>
      <c r="D22" s="40"/>
      <c r="E22" s="41"/>
      <c r="F22" s="41"/>
      <c r="G22" s="42"/>
      <c r="H22" s="39"/>
      <c r="I22" s="43"/>
      <c r="J22" s="43"/>
      <c r="K22" s="44"/>
    </row>
    <row r="23" spans="1:11" ht="17.100000000000001" customHeight="1" x14ac:dyDescent="0.2">
      <c r="A23" s="38"/>
      <c r="B23" s="38"/>
      <c r="C23" s="39"/>
      <c r="D23" s="40"/>
      <c r="E23" s="41"/>
      <c r="F23" s="41"/>
      <c r="G23" s="42"/>
      <c r="H23" s="39"/>
      <c r="I23" s="43"/>
      <c r="J23" s="43"/>
      <c r="K23" s="44"/>
    </row>
    <row r="24" spans="1:11" ht="17.100000000000001" customHeight="1" x14ac:dyDescent="0.2">
      <c r="A24" s="38"/>
      <c r="B24" s="38"/>
      <c r="C24" s="39"/>
      <c r="D24" s="40"/>
      <c r="E24" s="41"/>
      <c r="F24" s="41"/>
      <c r="G24" s="42"/>
      <c r="H24" s="39"/>
      <c r="I24" s="43"/>
      <c r="J24" s="43"/>
      <c r="K24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2"/>
  <sheetViews>
    <sheetView workbookViewId="0">
      <selection activeCell="F2" sqref="F2"/>
    </sheetView>
  </sheetViews>
  <sheetFormatPr baseColWidth="10" defaultColWidth="14.42578125" defaultRowHeight="15.75" customHeight="1" x14ac:dyDescent="0.2"/>
  <cols>
    <col min="1" max="1" width="33.85546875" customWidth="1"/>
    <col min="6" max="6" width="31.28515625" customWidth="1"/>
  </cols>
  <sheetData>
    <row r="1" spans="1:6" ht="15.75" customHeight="1" x14ac:dyDescent="0.25">
      <c r="A1" s="37" t="s">
        <v>52</v>
      </c>
      <c r="F1" s="47" t="s">
        <v>93</v>
      </c>
    </row>
    <row r="2" spans="1:6" ht="15" x14ac:dyDescent="0.2">
      <c r="A2" s="1" t="s">
        <v>53</v>
      </c>
      <c r="B2" s="2" t="s">
        <v>39</v>
      </c>
      <c r="F2" s="45" t="s">
        <v>94</v>
      </c>
    </row>
    <row r="3" spans="1:6" ht="15" x14ac:dyDescent="0.2">
      <c r="A3" s="1" t="s">
        <v>54</v>
      </c>
      <c r="B3" s="2" t="s">
        <v>48</v>
      </c>
      <c r="F3" s="46" t="s">
        <v>95</v>
      </c>
    </row>
    <row r="4" spans="1:6" ht="12.75" x14ac:dyDescent="0.2">
      <c r="A4" s="1" t="s">
        <v>55</v>
      </c>
      <c r="B4" s="2" t="s">
        <v>22</v>
      </c>
    </row>
    <row r="5" spans="1:6" x14ac:dyDescent="0.2">
      <c r="A5" s="1" t="s">
        <v>56</v>
      </c>
      <c r="B5" s="2" t="s">
        <v>57</v>
      </c>
      <c r="F5" s="47" t="s">
        <v>96</v>
      </c>
    </row>
    <row r="6" spans="1:6" ht="15" x14ac:dyDescent="0.2">
      <c r="A6" s="1" t="s">
        <v>58</v>
      </c>
      <c r="B6" s="2" t="s">
        <v>59</v>
      </c>
      <c r="F6" s="45" t="s">
        <v>94</v>
      </c>
    </row>
    <row r="7" spans="1:6" ht="15" x14ac:dyDescent="0.2">
      <c r="B7" s="2" t="s">
        <v>45</v>
      </c>
      <c r="F7" s="46" t="s">
        <v>97</v>
      </c>
    </row>
    <row r="8" spans="1:6" ht="15.75" customHeight="1" x14ac:dyDescent="0.25">
      <c r="A8" s="37" t="s">
        <v>60</v>
      </c>
      <c r="B8" s="2" t="s">
        <v>41</v>
      </c>
    </row>
    <row r="9" spans="1:6" x14ac:dyDescent="0.2">
      <c r="A9" s="1" t="s">
        <v>61</v>
      </c>
      <c r="B9" s="2" t="s">
        <v>25</v>
      </c>
      <c r="F9" s="47" t="s">
        <v>98</v>
      </c>
    </row>
    <row r="10" spans="1:6" ht="15" x14ac:dyDescent="0.2">
      <c r="A10" s="1" t="s">
        <v>62</v>
      </c>
      <c r="B10" s="2" t="s">
        <v>63</v>
      </c>
      <c r="F10" s="45" t="s">
        <v>99</v>
      </c>
    </row>
    <row r="11" spans="1:6" ht="15" x14ac:dyDescent="0.2">
      <c r="A11" s="1" t="s">
        <v>64</v>
      </c>
      <c r="B11" s="2" t="s">
        <v>36</v>
      </c>
      <c r="F11" s="46" t="s">
        <v>97</v>
      </c>
    </row>
    <row r="12" spans="1:6" ht="12.75" x14ac:dyDescent="0.2">
      <c r="A12" s="1" t="s">
        <v>55</v>
      </c>
      <c r="B12" s="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</vt:lpstr>
      <vt:lpstr>Indicadores</vt:lpstr>
      <vt:lpstr>Opción de optimización y metas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2021-12-07T19:01:19Z</dcterms:modified>
</cp:coreProperties>
</file>