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illa" sheetId="1" r:id="rId4"/>
    <sheet state="visible" name="Opciones" sheetId="2" r:id="rId5"/>
  </sheets>
  <definedNames/>
  <calcPr/>
</workbook>
</file>

<file path=xl/sharedStrings.xml><?xml version="1.0" encoding="utf-8"?>
<sst xmlns="http://schemas.openxmlformats.org/spreadsheetml/2006/main" count="112" uniqueCount="76">
  <si>
    <t>ID DE CAMPAÑA</t>
  </si>
  <si>
    <t>Fecha</t>
  </si>
  <si>
    <t>Medio</t>
  </si>
  <si>
    <t>OBJETIVO</t>
  </si>
  <si>
    <t>ADS O LANDING</t>
  </si>
  <si>
    <t>VARIABLE</t>
  </si>
  <si>
    <t>Detalles de variable</t>
  </si>
  <si>
    <t>Logrado</t>
  </si>
  <si>
    <t>Inv. Inicial</t>
  </si>
  <si>
    <t>CTR Inicial</t>
  </si>
  <si>
    <t>LTR Inicial</t>
  </si>
  <si>
    <t>CPI/CPC Inicial</t>
  </si>
  <si>
    <t>Fecha Rev</t>
  </si>
  <si>
    <t>Inversión Final</t>
  </si>
  <si>
    <t>CTR Final</t>
  </si>
  <si>
    <t>LTR Final</t>
  </si>
  <si>
    <t>CPI Final  /CPC</t>
  </si>
  <si>
    <t>P. Base</t>
  </si>
  <si>
    <t>P. Nuevo</t>
  </si>
  <si>
    <t>P. Cambio</t>
  </si>
  <si>
    <t>ejemplo1</t>
  </si>
  <si>
    <t>Facebook</t>
  </si>
  <si>
    <t>AUMENTAR CTR%</t>
  </si>
  <si>
    <t>ADS</t>
  </si>
  <si>
    <t>Anuncios: Segmentación geográfica</t>
  </si>
  <si>
    <t>Reducir el tamaño del público, de 6km alrededor a 4km alrededor, de 740.000 personas a 620.000 personas en el alcance potencial</t>
  </si>
  <si>
    <t>ejemplo2</t>
  </si>
  <si>
    <t>LANDINGS</t>
  </si>
  <si>
    <t>Landing page: Ventajas</t>
  </si>
  <si>
    <t>Se cambio una ventaja, alberca por roof garden</t>
  </si>
  <si>
    <t>$4,927.00</t>
  </si>
  <si>
    <t>1.2%</t>
  </si>
  <si>
    <t>6.7%</t>
  </si>
  <si>
    <t>$0.03</t>
  </si>
  <si>
    <t>$3,788.00</t>
  </si>
  <si>
    <t>1.5%</t>
  </si>
  <si>
    <t>7.8%</t>
  </si>
  <si>
    <t>ejemplo3</t>
  </si>
  <si>
    <t>Google</t>
  </si>
  <si>
    <t>AUMENTAR LTR%</t>
  </si>
  <si>
    <t>Key words: Positivas</t>
  </si>
  <si>
    <t>Agragar palabras positivas conforme termino de búsqueda, modifacar anuncio por la ubicación</t>
  </si>
  <si>
    <t>5.22 %</t>
  </si>
  <si>
    <t>ejemplo4</t>
  </si>
  <si>
    <t>Anuncios: Propuesta de valor</t>
  </si>
  <si>
    <t>Modificar PV, agregar precio</t>
  </si>
  <si>
    <t>ejemplo5</t>
  </si>
  <si>
    <t>Landing page: Fotos</t>
  </si>
  <si>
    <t>Se modifico imagen principal</t>
  </si>
  <si>
    <t>ejemplo6</t>
  </si>
  <si>
    <t>Key words: Negativas</t>
  </si>
  <si>
    <t>Se agregaron key words negativas</t>
  </si>
  <si>
    <t>ejemplo7</t>
  </si>
  <si>
    <t>Landing page: Color de botón CTA</t>
  </si>
  <si>
    <t xml:space="preserve">Se cambio color del botón </t>
  </si>
  <si>
    <t>4.91 %</t>
  </si>
  <si>
    <t>ejemplo8</t>
  </si>
  <si>
    <t>Anuncios: Edad</t>
  </si>
  <si>
    <t>Conforme graficos demograficos, se edito a 28 a 60 años</t>
  </si>
  <si>
    <t>ejemplo9</t>
  </si>
  <si>
    <t>Se asignaron mas palabras clave conforme al termino de busqueda</t>
  </si>
  <si>
    <t>ejemplo10</t>
  </si>
  <si>
    <t>Ubicación de CDMX, tlalpan a 5 km</t>
  </si>
  <si>
    <t>VARIABLES LANDING PAGE</t>
  </si>
  <si>
    <t>Propuesta de valor</t>
  </si>
  <si>
    <t>Color de botón CTA</t>
  </si>
  <si>
    <t>Fotos</t>
  </si>
  <si>
    <t>Ventajas</t>
  </si>
  <si>
    <t>Anuncios: Fotos</t>
  </si>
  <si>
    <t>Amenidades</t>
  </si>
  <si>
    <t>Landing page: Propuesta de valor</t>
  </si>
  <si>
    <t>VARIABLES ADS FACEBOOK</t>
  </si>
  <si>
    <t>Propuesta de valor (copy)</t>
  </si>
  <si>
    <t>Edad</t>
  </si>
  <si>
    <t>Landing page: Amenidades</t>
  </si>
  <si>
    <t>Segmentación geográfica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</si>
</sst>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d/m/yyyy"/>
    <numFmt numFmtId="166" formatCode="dd/mm/yyyy"/>
    <numFmt numFmtId="167" formatCode="&quot;$&quot;#,##0"/>
  </numFmts>
  <fonts count="5">
    <font>
      <sz val="10.0"/>
      <color rgb="FF000000"/>
      <name val="Arial"/>
    </font>
    <font>
      <b/>
      <sz val="11.0"/>
      <color rgb="FFFFFFFF"/>
      <name val="Arial"/>
    </font>
    <font>
      <color theme="1"/>
      <name val="Arial"/>
    </font>
    <font>
      <color rgb="FF000000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674EA7"/>
        <bgColor rgb="FF674EA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</fills>
  <borders count="6">
    <border/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thick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1" fillId="2" fontId="1" numFmtId="164" xfId="0" applyAlignment="1" applyBorder="1" applyFont="1" applyNumberFormat="1">
      <alignment horizontal="center" shrinkToFit="0" vertical="bottom" wrapText="1"/>
    </xf>
    <xf borderId="1" fillId="2" fontId="1" numFmtId="10" xfId="0" applyAlignment="1" applyBorder="1" applyFont="1" applyNumberFormat="1">
      <alignment horizontal="center" readingOrder="0" shrinkToFit="0" vertical="bottom" wrapText="1"/>
    </xf>
    <xf borderId="3" fillId="2" fontId="1" numFmtId="164" xfId="0" applyAlignment="1" applyBorder="1" applyFont="1" applyNumberFormat="1">
      <alignment horizontal="center" readingOrder="0" shrinkToFit="0" vertical="bottom" wrapText="1"/>
    </xf>
    <xf borderId="1" fillId="2" fontId="1" numFmtId="10" xfId="0" applyAlignment="1" applyBorder="1" applyFont="1" applyNumberFormat="1">
      <alignment horizontal="center" shrinkToFit="0" vertical="bottom" wrapText="1"/>
    </xf>
    <xf borderId="2" fillId="2" fontId="1" numFmtId="164" xfId="0" applyAlignment="1" applyBorder="1" applyFont="1" applyNumberFormat="1">
      <alignment horizontal="center" shrinkToFit="0" vertical="bottom" wrapText="1"/>
    </xf>
    <xf borderId="2" fillId="2" fontId="1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vertical="bottom"/>
    </xf>
    <xf borderId="0" fillId="3" fontId="2" numFmtId="0" xfId="0" applyAlignment="1" applyFill="1" applyFont="1">
      <alignment horizontal="center" readingOrder="0" vertical="bottom"/>
    </xf>
    <xf borderId="0" fillId="3" fontId="2" numFmtId="165" xfId="0" applyAlignment="1" applyFont="1" applyNumberFormat="1">
      <alignment horizontal="center" readingOrder="0" vertical="bottom"/>
    </xf>
    <xf borderId="0" fillId="3" fontId="2" numFmtId="0" xfId="0" applyAlignment="1" applyFont="1">
      <alignment horizontal="center" readingOrder="0" vertical="bottom"/>
    </xf>
    <xf borderId="0" fillId="3" fontId="2" numFmtId="0" xfId="0" applyAlignment="1" applyFont="1">
      <alignment horizontal="center" readingOrder="0" shrinkToFit="0" vertical="bottom" wrapText="1"/>
    </xf>
    <xf borderId="4" fillId="0" fontId="2" numFmtId="0" xfId="0" applyAlignment="1" applyBorder="1" applyFont="1">
      <alignment horizontal="center" readingOrder="0"/>
    </xf>
    <xf borderId="0" fillId="4" fontId="2" numFmtId="164" xfId="0" applyAlignment="1" applyFill="1" applyFont="1" applyNumberFormat="1">
      <alignment horizontal="center" readingOrder="0" shrinkToFit="0" vertical="bottom" wrapText="1"/>
    </xf>
    <xf borderId="0" fillId="4" fontId="2" numFmtId="10" xfId="0" applyAlignment="1" applyFont="1" applyNumberFormat="1">
      <alignment horizontal="center" readingOrder="0" shrinkToFit="0" vertical="bottom" wrapText="1"/>
    </xf>
    <xf borderId="5" fillId="4" fontId="2" numFmtId="164" xfId="0" applyAlignment="1" applyBorder="1" applyFont="1" applyNumberFormat="1">
      <alignment horizontal="center" readingOrder="0" shrinkToFit="0" vertical="bottom" wrapText="1"/>
    </xf>
    <xf borderId="0" fillId="5" fontId="2" numFmtId="166" xfId="0" applyAlignment="1" applyFill="1" applyFont="1" applyNumberFormat="1">
      <alignment horizontal="center" readingOrder="0" vertical="bottom"/>
    </xf>
    <xf borderId="0" fillId="5" fontId="2" numFmtId="164" xfId="0" applyAlignment="1" applyFont="1" applyNumberFormat="1">
      <alignment horizontal="center" readingOrder="0" shrinkToFit="0" vertical="bottom" wrapText="1"/>
    </xf>
    <xf borderId="0" fillId="5" fontId="2" numFmtId="10" xfId="0" applyAlignment="1" applyFont="1" applyNumberFormat="1">
      <alignment horizontal="center" readingOrder="0" shrinkToFit="0" vertical="bottom" wrapText="1"/>
    </xf>
    <xf borderId="4" fillId="5" fontId="2" numFmtId="164" xfId="0" applyAlignment="1" applyBorder="1" applyFont="1" applyNumberFormat="1">
      <alignment horizontal="center" readingOrder="0" shrinkToFit="0" vertical="bottom" wrapText="1"/>
    </xf>
    <xf borderId="0" fillId="0" fontId="2" numFmtId="0" xfId="0" applyAlignment="1" applyFont="1">
      <alignment horizontal="center" readingOrder="0" vertical="bottom"/>
    </xf>
    <xf borderId="4" fillId="0" fontId="2" numFmtId="10" xfId="0" applyAlignment="1" applyBorder="1" applyFont="1" applyNumberFormat="1">
      <alignment horizontal="center" vertical="bottom"/>
    </xf>
    <xf borderId="0" fillId="3" fontId="2" numFmtId="10" xfId="0" applyAlignment="1" applyFont="1" applyNumberFormat="1">
      <alignment vertical="bottom"/>
    </xf>
    <xf borderId="0" fillId="3" fontId="2" numFmtId="0" xfId="0" applyAlignment="1" applyFont="1">
      <alignment vertical="bottom"/>
    </xf>
    <xf borderId="0" fillId="4" fontId="2" numFmtId="4" xfId="0" applyAlignment="1" applyFont="1" applyNumberFormat="1">
      <alignment horizontal="center" readingOrder="0" shrinkToFit="0" vertical="bottom" wrapText="1"/>
    </xf>
    <xf borderId="0" fillId="4" fontId="2" numFmtId="0" xfId="0" applyAlignment="1" applyFont="1">
      <alignment horizontal="center" readingOrder="0" shrinkToFit="0" vertical="bottom" wrapText="1"/>
    </xf>
    <xf borderId="5" fillId="4" fontId="2" numFmtId="4" xfId="0" applyAlignment="1" applyBorder="1" applyFont="1" applyNumberFormat="1">
      <alignment horizontal="center" readingOrder="0" shrinkToFit="0" vertical="bottom" wrapText="1"/>
    </xf>
    <xf borderId="0" fillId="5" fontId="2" numFmtId="164" xfId="0" applyAlignment="1" applyFont="1" applyNumberFormat="1">
      <alignment horizontal="center" readingOrder="0" vertical="bottom"/>
    </xf>
    <xf borderId="0" fillId="5" fontId="2" numFmtId="0" xfId="0" applyAlignment="1" applyFont="1">
      <alignment horizontal="center" readingOrder="0" vertical="bottom"/>
    </xf>
    <xf borderId="4" fillId="5" fontId="2" numFmtId="164" xfId="0" applyAlignment="1" applyBorder="1" applyFont="1" applyNumberForma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3" fontId="3" numFmtId="0" xfId="0" applyAlignment="1" applyFont="1">
      <alignment horizontal="center" readingOrder="0" shrinkToFit="0" vertical="bottom" wrapText="1"/>
    </xf>
    <xf borderId="0" fillId="5" fontId="2" numFmtId="10" xfId="0" applyAlignment="1" applyFont="1" applyNumberFormat="1">
      <alignment horizontal="center" readingOrder="0" vertical="bottom"/>
    </xf>
    <xf borderId="0" fillId="0" fontId="2" numFmtId="10" xfId="0" applyAlignment="1" applyFont="1" applyNumberFormat="1">
      <alignment horizontal="center" readingOrder="0" vertical="bottom"/>
    </xf>
    <xf borderId="0" fillId="5" fontId="4" numFmtId="164" xfId="0" applyAlignment="1" applyFont="1" applyNumberFormat="1">
      <alignment horizontal="center" readingOrder="0" shrinkToFit="0" vertical="bottom" wrapText="1"/>
    </xf>
    <xf borderId="0" fillId="3" fontId="2" numFmtId="0" xfId="0" applyAlignment="1" applyFont="1">
      <alignment horizontal="center" vertical="bottom"/>
    </xf>
    <xf borderId="0" fillId="3" fontId="2" numFmtId="165" xfId="0" applyAlignment="1" applyFont="1" applyNumberFormat="1">
      <alignment horizontal="center" vertical="bottom"/>
    </xf>
    <xf borderId="0" fillId="3" fontId="2" numFmtId="0" xfId="0" applyAlignment="1" applyFont="1">
      <alignment horizontal="center" vertical="bottom"/>
    </xf>
    <xf borderId="0" fillId="3" fontId="2" numFmtId="0" xfId="0" applyAlignment="1" applyFont="1">
      <alignment horizontal="center" shrinkToFit="0" vertical="bottom" wrapText="1"/>
    </xf>
    <xf borderId="0" fillId="4" fontId="2" numFmtId="164" xfId="0" applyAlignment="1" applyFont="1" applyNumberFormat="1">
      <alignment horizontal="center" shrinkToFit="0" vertical="bottom" wrapText="1"/>
    </xf>
    <xf borderId="0" fillId="4" fontId="2" numFmtId="10" xfId="0" applyAlignment="1" applyFont="1" applyNumberFormat="1">
      <alignment horizontal="center" shrinkToFit="0" vertical="bottom" wrapText="1"/>
    </xf>
    <xf borderId="5" fillId="4" fontId="2" numFmtId="164" xfId="0" applyAlignment="1" applyBorder="1" applyFont="1" applyNumberFormat="1">
      <alignment horizontal="center" shrinkToFit="0" vertical="bottom" wrapText="1"/>
    </xf>
    <xf borderId="0" fillId="5" fontId="2" numFmtId="165" xfId="0" applyAlignment="1" applyFont="1" applyNumberFormat="1">
      <alignment horizontal="center" vertical="bottom"/>
    </xf>
    <xf borderId="0" fillId="5" fontId="2" numFmtId="164" xfId="0" applyAlignment="1" applyFont="1" applyNumberFormat="1">
      <alignment horizontal="center" shrinkToFit="0" vertical="bottom" wrapText="1"/>
    </xf>
    <xf borderId="0" fillId="5" fontId="2" numFmtId="10" xfId="0" applyAlignment="1" applyFont="1" applyNumberFormat="1">
      <alignment horizontal="center" shrinkToFit="0" vertical="bottom" wrapText="1"/>
    </xf>
    <xf borderId="4" fillId="5" fontId="2" numFmtId="164" xfId="0" applyAlignment="1" applyBorder="1" applyFont="1" applyNumberFormat="1">
      <alignment horizontal="center" shrinkToFit="0" vertical="bottom" wrapText="1"/>
    </xf>
    <xf borderId="0" fillId="5" fontId="2" numFmtId="167" xfId="0" applyAlignment="1" applyFont="1" applyNumberFormat="1">
      <alignment horizontal="center" shrinkToFit="0" vertical="bottom" wrapText="1"/>
    </xf>
    <xf borderId="0" fillId="5" fontId="2" numFmtId="165" xfId="0" applyAlignment="1" applyFont="1" applyNumberFormat="1">
      <alignment horizontal="center" shrinkToFit="0" vertical="bottom" wrapText="1"/>
    </xf>
    <xf borderId="0" fillId="3" fontId="2" numFmtId="165" xfId="0" applyAlignment="1" applyFont="1" applyNumberFormat="1">
      <alignment horizontal="center" shrinkToFit="0" vertical="bottom" wrapText="1"/>
    </xf>
    <xf borderId="5" fillId="4" fontId="2" numFmtId="164" xfId="0" applyAlignment="1" applyBorder="1" applyFont="1" applyNumberFormat="1">
      <alignment horizontal="center" vertical="bottom"/>
    </xf>
    <xf borderId="0" fillId="2" fontId="1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43"/>
    <col customWidth="1" min="3" max="3" width="9.57"/>
    <col customWidth="1" min="4" max="4" width="21.86"/>
    <col customWidth="1" min="6" max="6" width="34.14"/>
    <col customWidth="1" min="7" max="7" width="47.43"/>
    <col customWidth="1" min="13" max="13" width="13.86"/>
    <col customWidth="1" min="15" max="15" width="11.43"/>
    <col customWidth="1" min="16" max="16" width="11.14"/>
    <col customWidth="1" min="17" max="17" width="12.29"/>
  </cols>
  <sheetData>
    <row r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6" t="s">
        <v>11</v>
      </c>
      <c r="M1" s="4" t="s">
        <v>12</v>
      </c>
      <c r="N1" s="4" t="s">
        <v>13</v>
      </c>
      <c r="O1" s="7" t="s">
        <v>14</v>
      </c>
      <c r="P1" s="7" t="s">
        <v>15</v>
      </c>
      <c r="Q1" s="8" t="s">
        <v>16</v>
      </c>
      <c r="R1" s="2" t="s">
        <v>17</v>
      </c>
      <c r="S1" s="2" t="s">
        <v>18</v>
      </c>
      <c r="T1" s="9" t="s">
        <v>19</v>
      </c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>
      <c r="A2" s="11" t="s">
        <v>20</v>
      </c>
      <c r="B2" s="12">
        <v>43831.0</v>
      </c>
      <c r="C2" s="11" t="s">
        <v>21</v>
      </c>
      <c r="D2" s="11" t="s">
        <v>22</v>
      </c>
      <c r="E2" s="13" t="s">
        <v>23</v>
      </c>
      <c r="F2" s="13" t="s">
        <v>24</v>
      </c>
      <c r="G2" s="14" t="s">
        <v>25</v>
      </c>
      <c r="H2" s="15" t="str">
        <f t="shared" ref="H2:H30" si="1">IF(T2&gt;99%,"Sí","No")</f>
        <v>Sí</v>
      </c>
      <c r="I2" s="16">
        <v>6177.0</v>
      </c>
      <c r="J2" s="17">
        <v>0.009</v>
      </c>
      <c r="K2" s="17">
        <v>0.11</v>
      </c>
      <c r="L2" s="18">
        <v>0.06</v>
      </c>
      <c r="M2" s="19">
        <v>43837.0</v>
      </c>
      <c r="N2" s="20">
        <v>7003.07</v>
      </c>
      <c r="O2" s="21">
        <v>0.01</v>
      </c>
      <c r="P2" s="21">
        <v>0.175</v>
      </c>
      <c r="Q2" s="22">
        <v>0.07</v>
      </c>
      <c r="R2" s="23">
        <v>0.1012</v>
      </c>
      <c r="S2" s="23">
        <v>0.168096</v>
      </c>
      <c r="T2" s="24">
        <f t="shared" ref="T2:T30" si="2">S2/R2</f>
        <v>1.661027668</v>
      </c>
      <c r="U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>
      <c r="A3" s="11" t="s">
        <v>26</v>
      </c>
      <c r="B3" s="12">
        <v>43832.0</v>
      </c>
      <c r="C3" s="11" t="s">
        <v>21</v>
      </c>
      <c r="D3" s="11" t="s">
        <v>22</v>
      </c>
      <c r="E3" s="13" t="s">
        <v>27</v>
      </c>
      <c r="F3" s="13" t="s">
        <v>28</v>
      </c>
      <c r="G3" s="14" t="s">
        <v>29</v>
      </c>
      <c r="H3" s="15" t="str">
        <f t="shared" si="1"/>
        <v>Sí</v>
      </c>
      <c r="I3" s="27" t="s">
        <v>30</v>
      </c>
      <c r="J3" s="28" t="s">
        <v>31</v>
      </c>
      <c r="K3" s="28" t="s">
        <v>32</v>
      </c>
      <c r="L3" s="29" t="s">
        <v>33</v>
      </c>
      <c r="M3" s="19">
        <v>43838.0</v>
      </c>
      <c r="N3" s="30" t="s">
        <v>34</v>
      </c>
      <c r="O3" s="31" t="s">
        <v>35</v>
      </c>
      <c r="P3" s="31" t="s">
        <v>36</v>
      </c>
      <c r="Q3" s="32" t="s">
        <v>33</v>
      </c>
      <c r="R3" s="33">
        <f>J3*K3*100</f>
        <v>0.0804</v>
      </c>
      <c r="S3" s="33">
        <f>O3*P3*100</f>
        <v>0.117</v>
      </c>
      <c r="T3" s="24">
        <f t="shared" si="2"/>
        <v>1.455223881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>
      <c r="A4" s="11" t="s">
        <v>37</v>
      </c>
      <c r="B4" s="12">
        <v>43833.0</v>
      </c>
      <c r="C4" s="11" t="s">
        <v>38</v>
      </c>
      <c r="D4" s="11" t="s">
        <v>39</v>
      </c>
      <c r="E4" s="13" t="s">
        <v>23</v>
      </c>
      <c r="F4" s="13" t="s">
        <v>40</v>
      </c>
      <c r="G4" s="34" t="s">
        <v>41</v>
      </c>
      <c r="H4" s="15" t="str">
        <f t="shared" si="1"/>
        <v>Sí</v>
      </c>
      <c r="I4" s="16">
        <v>9160.0</v>
      </c>
      <c r="J4" s="28" t="s">
        <v>42</v>
      </c>
      <c r="K4" s="17">
        <v>0.031</v>
      </c>
      <c r="L4" s="18">
        <v>14.18</v>
      </c>
      <c r="M4" s="19">
        <v>44088.0</v>
      </c>
      <c r="N4" s="30">
        <v>7969.91</v>
      </c>
      <c r="O4" s="35">
        <v>0.0506</v>
      </c>
      <c r="P4" s="35">
        <v>0.034</v>
      </c>
      <c r="Q4" s="32">
        <v>12.92</v>
      </c>
      <c r="R4" s="36">
        <v>0.031</v>
      </c>
      <c r="S4" s="36">
        <v>0.034</v>
      </c>
      <c r="T4" s="24">
        <f t="shared" si="2"/>
        <v>1.096774194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>
      <c r="A5" s="11" t="s">
        <v>43</v>
      </c>
      <c r="B5" s="12">
        <v>43834.0</v>
      </c>
      <c r="C5" s="11" t="s">
        <v>38</v>
      </c>
      <c r="D5" s="11" t="s">
        <v>39</v>
      </c>
      <c r="E5" s="13" t="s">
        <v>23</v>
      </c>
      <c r="F5" s="13" t="s">
        <v>44</v>
      </c>
      <c r="G5" s="14" t="s">
        <v>45</v>
      </c>
      <c r="H5" s="15" t="str">
        <f t="shared" si="1"/>
        <v>Sí</v>
      </c>
      <c r="I5" s="16">
        <v>10731.0</v>
      </c>
      <c r="J5" s="17">
        <v>0.137</v>
      </c>
      <c r="K5" s="17">
        <v>0.0258</v>
      </c>
      <c r="L5" s="18">
        <v>15.4</v>
      </c>
      <c r="M5" s="19">
        <v>44088.0</v>
      </c>
      <c r="N5" s="37">
        <v>8880.28</v>
      </c>
      <c r="O5" s="21">
        <v>0.1384</v>
      </c>
      <c r="P5" s="21">
        <v>0.0359</v>
      </c>
      <c r="Q5" s="22">
        <v>18.77</v>
      </c>
      <c r="R5" s="36">
        <v>0.0258</v>
      </c>
      <c r="S5" s="36">
        <v>0.0359</v>
      </c>
      <c r="T5" s="24">
        <f t="shared" si="2"/>
        <v>1.391472868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>
      <c r="A6" s="11" t="s">
        <v>46</v>
      </c>
      <c r="B6" s="12">
        <v>43835.0</v>
      </c>
      <c r="C6" s="11" t="s">
        <v>21</v>
      </c>
      <c r="D6" s="11" t="s">
        <v>39</v>
      </c>
      <c r="E6" s="13" t="s">
        <v>27</v>
      </c>
      <c r="F6" s="13" t="s">
        <v>47</v>
      </c>
      <c r="G6" s="14" t="s">
        <v>48</v>
      </c>
      <c r="H6" s="15" t="str">
        <f t="shared" si="1"/>
        <v>Sí</v>
      </c>
      <c r="I6" s="16">
        <v>7092.0</v>
      </c>
      <c r="J6" s="17">
        <v>0.008</v>
      </c>
      <c r="K6" s="17">
        <v>0.082</v>
      </c>
      <c r="L6" s="18">
        <v>0.05</v>
      </c>
      <c r="M6" s="19">
        <v>44075.0</v>
      </c>
      <c r="N6" s="30">
        <v>7090.76</v>
      </c>
      <c r="O6" s="35">
        <v>0.008</v>
      </c>
      <c r="P6" s="35">
        <v>0.084</v>
      </c>
      <c r="Q6" s="32">
        <v>0.06</v>
      </c>
      <c r="R6" s="23">
        <v>0.06314</v>
      </c>
      <c r="S6" s="23">
        <v>0.064911</v>
      </c>
      <c r="T6" s="24">
        <f t="shared" si="2"/>
        <v>1.02804878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>
      <c r="A7" s="11" t="s">
        <v>49</v>
      </c>
      <c r="B7" s="12">
        <v>43836.0</v>
      </c>
      <c r="C7" s="11" t="s">
        <v>38</v>
      </c>
      <c r="D7" s="11" t="s">
        <v>39</v>
      </c>
      <c r="E7" s="13" t="s">
        <v>23</v>
      </c>
      <c r="F7" s="13" t="s">
        <v>50</v>
      </c>
      <c r="G7" s="14" t="s">
        <v>51</v>
      </c>
      <c r="H7" s="15" t="str">
        <f t="shared" si="1"/>
        <v>Sí</v>
      </c>
      <c r="I7" s="16">
        <v>7183.0</v>
      </c>
      <c r="J7" s="17">
        <v>0.116</v>
      </c>
      <c r="K7" s="17">
        <v>0.0551</v>
      </c>
      <c r="L7" s="18">
        <v>8.52</v>
      </c>
      <c r="M7" s="19">
        <v>44075.0</v>
      </c>
      <c r="N7" s="20">
        <v>4743.0</v>
      </c>
      <c r="O7" s="21">
        <v>0.119</v>
      </c>
      <c r="P7" s="21">
        <v>0.079</v>
      </c>
      <c r="Q7" s="22">
        <v>0.93</v>
      </c>
      <c r="R7" s="36">
        <v>0.0551</v>
      </c>
      <c r="S7" s="36">
        <v>0.079</v>
      </c>
      <c r="T7" s="24">
        <f t="shared" si="2"/>
        <v>1.433756806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>
      <c r="A8" s="11" t="s">
        <v>52</v>
      </c>
      <c r="B8" s="12">
        <v>43837.0</v>
      </c>
      <c r="C8" s="11" t="s">
        <v>21</v>
      </c>
      <c r="D8" s="11" t="s">
        <v>39</v>
      </c>
      <c r="E8" s="13" t="s">
        <v>27</v>
      </c>
      <c r="F8" s="13" t="s">
        <v>53</v>
      </c>
      <c r="G8" s="14" t="s">
        <v>54</v>
      </c>
      <c r="H8" s="15" t="str">
        <f t="shared" si="1"/>
        <v>No</v>
      </c>
      <c r="I8" s="16">
        <v>3996.0</v>
      </c>
      <c r="J8" s="17">
        <v>0.048</v>
      </c>
      <c r="K8" s="17">
        <v>0.0315</v>
      </c>
      <c r="L8" s="18">
        <v>5.11</v>
      </c>
      <c r="M8" s="19">
        <v>44088.0</v>
      </c>
      <c r="N8" s="30">
        <v>3911.1</v>
      </c>
      <c r="O8" s="31" t="s">
        <v>55</v>
      </c>
      <c r="P8" s="35">
        <v>0.0261</v>
      </c>
      <c r="Q8" s="32">
        <v>5.1</v>
      </c>
      <c r="R8" s="36">
        <v>0.0315</v>
      </c>
      <c r="S8" s="36">
        <v>0.0261</v>
      </c>
      <c r="T8" s="24">
        <f t="shared" si="2"/>
        <v>0.8285714286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>
      <c r="A9" s="11" t="s">
        <v>56</v>
      </c>
      <c r="B9" s="12">
        <v>43838.0</v>
      </c>
      <c r="C9" s="11" t="s">
        <v>21</v>
      </c>
      <c r="D9" s="11" t="s">
        <v>22</v>
      </c>
      <c r="E9" s="13" t="s">
        <v>23</v>
      </c>
      <c r="F9" s="13" t="s">
        <v>57</v>
      </c>
      <c r="G9" s="14" t="s">
        <v>58</v>
      </c>
      <c r="H9" s="15" t="str">
        <f t="shared" si="1"/>
        <v>Sí</v>
      </c>
      <c r="I9" s="16">
        <v>10205.0</v>
      </c>
      <c r="J9" s="17">
        <v>0.007</v>
      </c>
      <c r="K9" s="17">
        <v>0.031</v>
      </c>
      <c r="L9" s="18">
        <v>0.03</v>
      </c>
      <c r="M9" s="19">
        <v>44061.0</v>
      </c>
      <c r="N9" s="20">
        <v>10216.0</v>
      </c>
      <c r="O9" s="21">
        <v>0.007</v>
      </c>
      <c r="P9" s="21">
        <v>0.032</v>
      </c>
      <c r="Q9" s="22">
        <v>0.03</v>
      </c>
      <c r="R9" s="23">
        <v>0.02108</v>
      </c>
      <c r="S9" s="23">
        <v>0.02208</v>
      </c>
      <c r="T9" s="24">
        <f t="shared" si="2"/>
        <v>1.04743833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>
      <c r="A10" s="11" t="s">
        <v>59</v>
      </c>
      <c r="B10" s="12">
        <v>43839.0</v>
      </c>
      <c r="C10" s="11" t="s">
        <v>38</v>
      </c>
      <c r="D10" s="11" t="s">
        <v>39</v>
      </c>
      <c r="E10" s="13" t="s">
        <v>23</v>
      </c>
      <c r="F10" s="13" t="s">
        <v>40</v>
      </c>
      <c r="G10" s="14" t="s">
        <v>60</v>
      </c>
      <c r="H10" s="15" t="str">
        <f t="shared" si="1"/>
        <v>No</v>
      </c>
      <c r="I10" s="16">
        <v>2041.0</v>
      </c>
      <c r="J10" s="17">
        <v>0.044</v>
      </c>
      <c r="K10" s="17">
        <v>0.059</v>
      </c>
      <c r="L10" s="18">
        <v>3.35</v>
      </c>
      <c r="M10" s="19">
        <v>44061.0</v>
      </c>
      <c r="N10" s="20">
        <v>2951.0</v>
      </c>
      <c r="O10" s="21">
        <v>0.036</v>
      </c>
      <c r="P10" s="21">
        <v>0.048</v>
      </c>
      <c r="Q10" s="22">
        <v>3.22</v>
      </c>
      <c r="R10" s="36">
        <f>K10</f>
        <v>0.059</v>
      </c>
      <c r="S10" s="36">
        <f>P10</f>
        <v>0.048</v>
      </c>
      <c r="T10" s="24">
        <f t="shared" si="2"/>
        <v>0.813559322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>
      <c r="A11" s="11" t="s">
        <v>61</v>
      </c>
      <c r="B11" s="12">
        <v>43840.0</v>
      </c>
      <c r="C11" s="11" t="s">
        <v>21</v>
      </c>
      <c r="D11" s="11" t="s">
        <v>22</v>
      </c>
      <c r="E11" s="13" t="s">
        <v>23</v>
      </c>
      <c r="F11" s="13" t="s">
        <v>24</v>
      </c>
      <c r="G11" s="14" t="s">
        <v>62</v>
      </c>
      <c r="H11" s="15" t="str">
        <f t="shared" si="1"/>
        <v>Sí</v>
      </c>
      <c r="I11" s="16">
        <v>12989.0</v>
      </c>
      <c r="J11" s="17">
        <v>0.005</v>
      </c>
      <c r="K11" s="17">
        <v>0.056</v>
      </c>
      <c r="L11" s="18">
        <v>0.04</v>
      </c>
      <c r="M11" s="19">
        <v>44047.0</v>
      </c>
      <c r="N11" s="20">
        <v>13428.0</v>
      </c>
      <c r="O11" s="21">
        <v>0.005</v>
      </c>
      <c r="P11" s="21">
        <v>0.054</v>
      </c>
      <c r="Q11" s="22">
        <v>0.04</v>
      </c>
      <c r="R11" s="23">
        <v>0.0252</v>
      </c>
      <c r="S11" s="23">
        <v>0.02592</v>
      </c>
      <c r="T11" s="24">
        <f t="shared" si="2"/>
        <v>1.028571429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>
      <c r="A12" s="38"/>
      <c r="B12" s="39"/>
      <c r="C12" s="39"/>
      <c r="D12" s="38"/>
      <c r="E12" s="40"/>
      <c r="F12" s="13"/>
      <c r="G12" s="41"/>
      <c r="H12" s="15" t="str">
        <f t="shared" si="1"/>
        <v>#DIV/0!</v>
      </c>
      <c r="I12" s="42"/>
      <c r="J12" s="43"/>
      <c r="K12" s="43"/>
      <c r="L12" s="44"/>
      <c r="M12" s="45"/>
      <c r="N12" s="46"/>
      <c r="O12" s="47"/>
      <c r="P12" s="47"/>
      <c r="Q12" s="48"/>
      <c r="R12" s="33">
        <f t="shared" ref="R12:R30" si="3">J12*K12*100</f>
        <v>0</v>
      </c>
      <c r="S12" s="33">
        <f t="shared" ref="S12:S30" si="4">O12*P12*100</f>
        <v>0</v>
      </c>
      <c r="T12" s="24" t="str">
        <f t="shared" si="2"/>
        <v>#DIV/0!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>
      <c r="A13" s="38"/>
      <c r="B13" s="39"/>
      <c r="C13" s="39"/>
      <c r="D13" s="38"/>
      <c r="E13" s="40"/>
      <c r="F13" s="13"/>
      <c r="G13" s="41"/>
      <c r="H13" s="15" t="str">
        <f t="shared" si="1"/>
        <v>#DIV/0!</v>
      </c>
      <c r="I13" s="42"/>
      <c r="J13" s="43"/>
      <c r="K13" s="43"/>
      <c r="L13" s="44"/>
      <c r="M13" s="45"/>
      <c r="N13" s="46"/>
      <c r="O13" s="47"/>
      <c r="P13" s="47"/>
      <c r="Q13" s="48"/>
      <c r="R13" s="33">
        <f t="shared" si="3"/>
        <v>0</v>
      </c>
      <c r="S13" s="33">
        <f t="shared" si="4"/>
        <v>0</v>
      </c>
      <c r="T13" s="24" t="str">
        <f t="shared" si="2"/>
        <v>#DIV/0!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>
      <c r="A14" s="38"/>
      <c r="B14" s="39"/>
      <c r="C14" s="39"/>
      <c r="D14" s="38"/>
      <c r="E14" s="40"/>
      <c r="F14" s="13"/>
      <c r="G14" s="41"/>
      <c r="H14" s="15" t="str">
        <f t="shared" si="1"/>
        <v>#DIV/0!</v>
      </c>
      <c r="I14" s="42"/>
      <c r="J14" s="43"/>
      <c r="K14" s="43"/>
      <c r="L14" s="44"/>
      <c r="M14" s="45"/>
      <c r="N14" s="46"/>
      <c r="O14" s="47"/>
      <c r="P14" s="47"/>
      <c r="Q14" s="48"/>
      <c r="R14" s="33">
        <f t="shared" si="3"/>
        <v>0</v>
      </c>
      <c r="S14" s="33">
        <f t="shared" si="4"/>
        <v>0</v>
      </c>
      <c r="T14" s="24" t="str">
        <f t="shared" si="2"/>
        <v>#DIV/0!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>
      <c r="A15" s="38"/>
      <c r="B15" s="39"/>
      <c r="C15" s="39"/>
      <c r="D15" s="38"/>
      <c r="E15" s="40"/>
      <c r="F15" s="13"/>
      <c r="G15" s="41"/>
      <c r="H15" s="15" t="str">
        <f t="shared" si="1"/>
        <v>#DIV/0!</v>
      </c>
      <c r="I15" s="42"/>
      <c r="J15" s="43"/>
      <c r="K15" s="43"/>
      <c r="L15" s="44"/>
      <c r="M15" s="45"/>
      <c r="N15" s="46"/>
      <c r="O15" s="47"/>
      <c r="P15" s="47"/>
      <c r="Q15" s="48"/>
      <c r="R15" s="33">
        <f t="shared" si="3"/>
        <v>0</v>
      </c>
      <c r="S15" s="33">
        <f t="shared" si="4"/>
        <v>0</v>
      </c>
      <c r="T15" s="24" t="str">
        <f t="shared" si="2"/>
        <v>#DIV/0!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>
      <c r="A16" s="38"/>
      <c r="B16" s="39"/>
      <c r="C16" s="39"/>
      <c r="D16" s="38"/>
      <c r="E16" s="40"/>
      <c r="F16" s="13"/>
      <c r="G16" s="41"/>
      <c r="H16" s="15" t="str">
        <f t="shared" si="1"/>
        <v>#DIV/0!</v>
      </c>
      <c r="I16" s="42"/>
      <c r="J16" s="43"/>
      <c r="K16" s="43"/>
      <c r="L16" s="44"/>
      <c r="M16" s="45"/>
      <c r="N16" s="46"/>
      <c r="O16" s="47"/>
      <c r="P16" s="47"/>
      <c r="Q16" s="48"/>
      <c r="R16" s="33">
        <f t="shared" si="3"/>
        <v>0</v>
      </c>
      <c r="S16" s="33">
        <f t="shared" si="4"/>
        <v>0</v>
      </c>
      <c r="T16" s="24" t="str">
        <f t="shared" si="2"/>
        <v>#DIV/0!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>
      <c r="A17" s="38"/>
      <c r="B17" s="39"/>
      <c r="C17" s="39"/>
      <c r="D17" s="38"/>
      <c r="E17" s="40"/>
      <c r="F17" s="13"/>
      <c r="G17" s="41"/>
      <c r="H17" s="15" t="str">
        <f t="shared" si="1"/>
        <v>#DIV/0!</v>
      </c>
      <c r="I17" s="42"/>
      <c r="J17" s="43"/>
      <c r="K17" s="43"/>
      <c r="L17" s="44"/>
      <c r="M17" s="45"/>
      <c r="N17" s="46"/>
      <c r="O17" s="47"/>
      <c r="P17" s="47"/>
      <c r="Q17" s="48"/>
      <c r="R17" s="33">
        <f t="shared" si="3"/>
        <v>0</v>
      </c>
      <c r="S17" s="33">
        <f t="shared" si="4"/>
        <v>0</v>
      </c>
      <c r="T17" s="24" t="str">
        <f t="shared" si="2"/>
        <v>#DIV/0!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>
      <c r="A18" s="38"/>
      <c r="B18" s="39"/>
      <c r="C18" s="39"/>
      <c r="D18" s="38"/>
      <c r="E18" s="40"/>
      <c r="F18" s="13"/>
      <c r="G18" s="41"/>
      <c r="H18" s="15" t="str">
        <f t="shared" si="1"/>
        <v>#DIV/0!</v>
      </c>
      <c r="I18" s="42"/>
      <c r="J18" s="43"/>
      <c r="K18" s="43"/>
      <c r="L18" s="44"/>
      <c r="M18" s="45"/>
      <c r="N18" s="49"/>
      <c r="O18" s="47"/>
      <c r="P18" s="47"/>
      <c r="Q18" s="48"/>
      <c r="R18" s="33">
        <f t="shared" si="3"/>
        <v>0</v>
      </c>
      <c r="S18" s="33">
        <f t="shared" si="4"/>
        <v>0</v>
      </c>
      <c r="T18" s="24" t="str">
        <f t="shared" si="2"/>
        <v>#DIV/0!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>
      <c r="A19" s="38"/>
      <c r="B19" s="39"/>
      <c r="C19" s="39"/>
      <c r="D19" s="38"/>
      <c r="E19" s="40"/>
      <c r="F19" s="13"/>
      <c r="G19" s="41"/>
      <c r="H19" s="15" t="str">
        <f t="shared" si="1"/>
        <v>#DIV/0!</v>
      </c>
      <c r="I19" s="42"/>
      <c r="J19" s="43"/>
      <c r="K19" s="43"/>
      <c r="L19" s="44"/>
      <c r="M19" s="50"/>
      <c r="N19" s="46"/>
      <c r="O19" s="47"/>
      <c r="P19" s="47"/>
      <c r="Q19" s="48"/>
      <c r="R19" s="33">
        <f t="shared" si="3"/>
        <v>0</v>
      </c>
      <c r="S19" s="33">
        <f t="shared" si="4"/>
        <v>0</v>
      </c>
      <c r="T19" s="24" t="str">
        <f t="shared" si="2"/>
        <v>#DIV/0!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>
      <c r="A20" s="38"/>
      <c r="B20" s="39"/>
      <c r="C20" s="39"/>
      <c r="D20" s="38"/>
      <c r="E20" s="40"/>
      <c r="F20" s="13"/>
      <c r="G20" s="41"/>
      <c r="H20" s="15" t="str">
        <f t="shared" si="1"/>
        <v>#DIV/0!</v>
      </c>
      <c r="I20" s="42"/>
      <c r="J20" s="43"/>
      <c r="K20" s="43"/>
      <c r="L20" s="44"/>
      <c r="M20" s="50"/>
      <c r="N20" s="46"/>
      <c r="O20" s="47"/>
      <c r="P20" s="47"/>
      <c r="Q20" s="48"/>
      <c r="R20" s="33">
        <f t="shared" si="3"/>
        <v>0</v>
      </c>
      <c r="S20" s="33">
        <f t="shared" si="4"/>
        <v>0</v>
      </c>
      <c r="T20" s="24" t="str">
        <f t="shared" si="2"/>
        <v>#DIV/0!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>
      <c r="A21" s="38"/>
      <c r="B21" s="39"/>
      <c r="C21" s="39"/>
      <c r="D21" s="38"/>
      <c r="E21" s="40"/>
      <c r="F21" s="13"/>
      <c r="G21" s="41"/>
      <c r="H21" s="15" t="str">
        <f t="shared" si="1"/>
        <v>#DIV/0!</v>
      </c>
      <c r="I21" s="42"/>
      <c r="J21" s="43"/>
      <c r="K21" s="43"/>
      <c r="L21" s="44"/>
      <c r="M21" s="50"/>
      <c r="N21" s="46"/>
      <c r="O21" s="47"/>
      <c r="P21" s="47"/>
      <c r="Q21" s="48"/>
      <c r="R21" s="33">
        <f t="shared" si="3"/>
        <v>0</v>
      </c>
      <c r="S21" s="33">
        <f t="shared" si="4"/>
        <v>0</v>
      </c>
      <c r="T21" s="24" t="str">
        <f t="shared" si="2"/>
        <v>#DIV/0!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>
      <c r="A22" s="38"/>
      <c r="B22" s="39"/>
      <c r="C22" s="39"/>
      <c r="D22" s="38"/>
      <c r="E22" s="40"/>
      <c r="F22" s="13"/>
      <c r="G22" s="41"/>
      <c r="H22" s="15" t="str">
        <f t="shared" si="1"/>
        <v>#DIV/0!</v>
      </c>
      <c r="I22" s="42"/>
      <c r="J22" s="43"/>
      <c r="K22" s="43"/>
      <c r="L22" s="44"/>
      <c r="M22" s="50"/>
      <c r="N22" s="46"/>
      <c r="O22" s="47"/>
      <c r="P22" s="47"/>
      <c r="Q22" s="48"/>
      <c r="R22" s="33">
        <f t="shared" si="3"/>
        <v>0</v>
      </c>
      <c r="S22" s="33">
        <f t="shared" si="4"/>
        <v>0</v>
      </c>
      <c r="T22" s="24" t="str">
        <f t="shared" si="2"/>
        <v>#DIV/0!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>
      <c r="A23" s="38"/>
      <c r="B23" s="39"/>
      <c r="C23" s="39"/>
      <c r="D23" s="38"/>
      <c r="E23" s="40"/>
      <c r="F23" s="13"/>
      <c r="G23" s="41"/>
      <c r="H23" s="15" t="str">
        <f t="shared" si="1"/>
        <v>#DIV/0!</v>
      </c>
      <c r="I23" s="42"/>
      <c r="J23" s="43"/>
      <c r="K23" s="43"/>
      <c r="L23" s="44"/>
      <c r="M23" s="50"/>
      <c r="N23" s="46"/>
      <c r="O23" s="47"/>
      <c r="P23" s="47"/>
      <c r="Q23" s="48"/>
      <c r="R23" s="33">
        <f t="shared" si="3"/>
        <v>0</v>
      </c>
      <c r="S23" s="33">
        <f t="shared" si="4"/>
        <v>0</v>
      </c>
      <c r="T23" s="24" t="str">
        <f t="shared" si="2"/>
        <v>#DIV/0!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>
      <c r="A24" s="38"/>
      <c r="B24" s="39"/>
      <c r="C24" s="39"/>
      <c r="D24" s="38"/>
      <c r="E24" s="40"/>
      <c r="F24" s="13"/>
      <c r="G24" s="41"/>
      <c r="H24" s="15" t="str">
        <f t="shared" si="1"/>
        <v>#DIV/0!</v>
      </c>
      <c r="I24" s="42"/>
      <c r="J24" s="43"/>
      <c r="K24" s="43"/>
      <c r="L24" s="44"/>
      <c r="M24" s="50"/>
      <c r="N24" s="46"/>
      <c r="O24" s="47"/>
      <c r="P24" s="47"/>
      <c r="Q24" s="48"/>
      <c r="R24" s="33">
        <f t="shared" si="3"/>
        <v>0</v>
      </c>
      <c r="S24" s="33">
        <f t="shared" si="4"/>
        <v>0</v>
      </c>
      <c r="T24" s="24" t="str">
        <f t="shared" si="2"/>
        <v>#DIV/0!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>
      <c r="A25" s="38"/>
      <c r="B25" s="39"/>
      <c r="C25" s="39"/>
      <c r="D25" s="38"/>
      <c r="E25" s="40"/>
      <c r="F25" s="13"/>
      <c r="G25" s="41"/>
      <c r="H25" s="15" t="str">
        <f t="shared" si="1"/>
        <v>#DIV/0!</v>
      </c>
      <c r="I25" s="42"/>
      <c r="J25" s="43"/>
      <c r="K25" s="43"/>
      <c r="L25" s="44"/>
      <c r="M25" s="50"/>
      <c r="N25" s="46"/>
      <c r="O25" s="47"/>
      <c r="P25" s="47"/>
      <c r="Q25" s="48"/>
      <c r="R25" s="33">
        <f t="shared" si="3"/>
        <v>0</v>
      </c>
      <c r="S25" s="33">
        <f t="shared" si="4"/>
        <v>0</v>
      </c>
      <c r="T25" s="24" t="str">
        <f t="shared" si="2"/>
        <v>#DIV/0!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>
      <c r="A26" s="38"/>
      <c r="B26" s="39"/>
      <c r="C26" s="39"/>
      <c r="D26" s="38"/>
      <c r="E26" s="40"/>
      <c r="F26" s="13"/>
      <c r="G26" s="41"/>
      <c r="H26" s="15" t="str">
        <f t="shared" si="1"/>
        <v>#DIV/0!</v>
      </c>
      <c r="I26" s="42"/>
      <c r="J26" s="43"/>
      <c r="K26" s="43"/>
      <c r="L26" s="44"/>
      <c r="M26" s="50"/>
      <c r="N26" s="46"/>
      <c r="O26" s="47"/>
      <c r="P26" s="47"/>
      <c r="Q26" s="48"/>
      <c r="R26" s="33">
        <f t="shared" si="3"/>
        <v>0</v>
      </c>
      <c r="S26" s="33">
        <f t="shared" si="4"/>
        <v>0</v>
      </c>
      <c r="T26" s="24" t="str">
        <f t="shared" si="2"/>
        <v>#DIV/0!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>
      <c r="A27" s="38"/>
      <c r="B27" s="51"/>
      <c r="C27" s="51"/>
      <c r="D27" s="38"/>
      <c r="E27" s="40"/>
      <c r="F27" s="13"/>
      <c r="G27" s="41"/>
      <c r="H27" s="15" t="str">
        <f t="shared" si="1"/>
        <v>#DIV/0!</v>
      </c>
      <c r="I27" s="42"/>
      <c r="J27" s="43"/>
      <c r="K27" s="43"/>
      <c r="L27" s="44"/>
      <c r="M27" s="50"/>
      <c r="N27" s="46"/>
      <c r="O27" s="47"/>
      <c r="P27" s="47"/>
      <c r="Q27" s="48"/>
      <c r="R27" s="33">
        <f t="shared" si="3"/>
        <v>0</v>
      </c>
      <c r="S27" s="33">
        <f t="shared" si="4"/>
        <v>0</v>
      </c>
      <c r="T27" s="24" t="str">
        <f t="shared" si="2"/>
        <v>#DIV/0!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>
      <c r="A28" s="38"/>
      <c r="B28" s="51"/>
      <c r="C28" s="51"/>
      <c r="D28" s="38"/>
      <c r="E28" s="40"/>
      <c r="F28" s="13"/>
      <c r="G28" s="41"/>
      <c r="H28" s="15" t="str">
        <f t="shared" si="1"/>
        <v>#DIV/0!</v>
      </c>
      <c r="I28" s="42"/>
      <c r="J28" s="43"/>
      <c r="K28" s="43"/>
      <c r="L28" s="44"/>
      <c r="M28" s="50"/>
      <c r="N28" s="46"/>
      <c r="O28" s="47"/>
      <c r="P28" s="47"/>
      <c r="Q28" s="48"/>
      <c r="R28" s="33">
        <f t="shared" si="3"/>
        <v>0</v>
      </c>
      <c r="S28" s="33">
        <f t="shared" si="4"/>
        <v>0</v>
      </c>
      <c r="T28" s="24" t="str">
        <f t="shared" si="2"/>
        <v>#DIV/0!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>
      <c r="A29" s="38"/>
      <c r="B29" s="39"/>
      <c r="C29" s="39"/>
      <c r="D29" s="38"/>
      <c r="E29" s="40"/>
      <c r="F29" s="13"/>
      <c r="G29" s="41"/>
      <c r="H29" s="15" t="str">
        <f t="shared" si="1"/>
        <v>#DIV/0!</v>
      </c>
      <c r="I29" s="42"/>
      <c r="J29" s="43"/>
      <c r="K29" s="43"/>
      <c r="L29" s="52"/>
      <c r="M29" s="45"/>
      <c r="N29" s="46"/>
      <c r="O29" s="47"/>
      <c r="P29" s="47"/>
      <c r="Q29" s="48"/>
      <c r="R29" s="33">
        <f t="shared" si="3"/>
        <v>0</v>
      </c>
      <c r="S29" s="33">
        <f t="shared" si="4"/>
        <v>0</v>
      </c>
      <c r="T29" s="24" t="str">
        <f t="shared" si="2"/>
        <v>#DIV/0!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>
      <c r="A30" s="38"/>
      <c r="B30" s="39"/>
      <c r="C30" s="39"/>
      <c r="D30" s="38"/>
      <c r="E30" s="40"/>
      <c r="F30" s="13"/>
      <c r="G30" s="41"/>
      <c r="H30" s="15" t="str">
        <f t="shared" si="1"/>
        <v>#DIV/0!</v>
      </c>
      <c r="I30" s="42"/>
      <c r="J30" s="43"/>
      <c r="K30" s="43"/>
      <c r="L30" s="44"/>
      <c r="M30" s="45"/>
      <c r="N30" s="46"/>
      <c r="O30" s="47"/>
      <c r="P30" s="47"/>
      <c r="Q30" s="48"/>
      <c r="R30" s="33">
        <f t="shared" si="3"/>
        <v>0</v>
      </c>
      <c r="S30" s="33">
        <f t="shared" si="4"/>
        <v>0</v>
      </c>
      <c r="T30" s="24" t="str">
        <f t="shared" si="2"/>
        <v>#DIV/0!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</sheetData>
  <conditionalFormatting sqref="H1:H30">
    <cfRule type="containsText" dxfId="0" priority="1" operator="containsText" text="Sí">
      <formula>NOT(ISERROR(SEARCH(("Sí"),(H1))))</formula>
    </cfRule>
  </conditionalFormatting>
  <conditionalFormatting sqref="H1:H30">
    <cfRule type="containsText" dxfId="1" priority="2" operator="containsText" text="No">
      <formula>NOT(ISERROR(SEARCH(("No"),(H1))))</formula>
    </cfRule>
  </conditionalFormatting>
  <dataValidations>
    <dataValidation type="list" allowBlank="1" showInputMessage="1" prompt="ELEGIR OBJETIVO" sqref="D2:D30">
      <formula1>"AUMENTAR CTR%,AUMENTAR LTR%"</formula1>
    </dataValidation>
    <dataValidation type="list" allowBlank="1" showInputMessage="1" prompt="ELEGIR MEDIO" sqref="E2:E30">
      <formula1>"ADS,LANDINGS"</formula1>
    </dataValidation>
    <dataValidation type="list" allowBlank="1" sqref="F2:F30">
      <formula1>Opciones!$B$2:$B$12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86"/>
  </cols>
  <sheetData>
    <row r="1">
      <c r="A1" s="53" t="s">
        <v>63</v>
      </c>
    </row>
    <row r="2">
      <c r="A2" s="54" t="s">
        <v>64</v>
      </c>
      <c r="B2" s="55" t="s">
        <v>44</v>
      </c>
    </row>
    <row r="3">
      <c r="A3" s="54" t="s">
        <v>65</v>
      </c>
      <c r="B3" s="55" t="s">
        <v>57</v>
      </c>
    </row>
    <row r="4">
      <c r="A4" s="54" t="s">
        <v>66</v>
      </c>
      <c r="B4" s="55" t="s">
        <v>24</v>
      </c>
    </row>
    <row r="5">
      <c r="A5" s="54" t="s">
        <v>67</v>
      </c>
      <c r="B5" s="55" t="s">
        <v>68</v>
      </c>
    </row>
    <row r="6">
      <c r="A6" s="54" t="s">
        <v>69</v>
      </c>
      <c r="B6" s="55" t="s">
        <v>70</v>
      </c>
    </row>
    <row r="7">
      <c r="B7" s="55" t="s">
        <v>53</v>
      </c>
    </row>
    <row r="8">
      <c r="A8" s="53" t="s">
        <v>71</v>
      </c>
      <c r="B8" s="55" t="s">
        <v>47</v>
      </c>
    </row>
    <row r="9">
      <c r="A9" s="54" t="s">
        <v>72</v>
      </c>
      <c r="B9" s="55" t="s">
        <v>28</v>
      </c>
    </row>
    <row r="10">
      <c r="A10" s="54" t="s">
        <v>73</v>
      </c>
      <c r="B10" s="55" t="s">
        <v>74</v>
      </c>
    </row>
    <row r="11">
      <c r="A11" s="54" t="s">
        <v>75</v>
      </c>
      <c r="B11" s="55" t="s">
        <v>40</v>
      </c>
    </row>
    <row r="12">
      <c r="A12" s="54" t="s">
        <v>66</v>
      </c>
      <c r="B12" s="55" t="s">
        <v>50</v>
      </c>
    </row>
  </sheetData>
  <drawing r:id="rId1"/>
</worksheet>
</file>